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Примерное меню" sheetId="1" r:id="rId1"/>
    <sheet name="МЕню 7,70" sheetId="7" r:id="rId2"/>
    <sheet name="Сличительное меню" sheetId="5" r:id="rId3"/>
    <sheet name="Норма СанПиН" sheetId="3" r:id="rId4"/>
    <sheet name="Ведомость питания" sheetId="6" r:id="rId5"/>
    <sheet name="Лист1" sheetId="8" r:id="rId6"/>
    <sheet name="Набор продуктов" sheetId="9" r:id="rId7"/>
  </sheets>
  <calcPr calcId="152511"/>
</workbook>
</file>

<file path=xl/calcChain.xml><?xml version="1.0" encoding="utf-8"?>
<calcChain xmlns="http://schemas.openxmlformats.org/spreadsheetml/2006/main">
  <c r="F21" i="9" l="1"/>
  <c r="G21" i="9"/>
  <c r="H21" i="9"/>
  <c r="E21" i="9"/>
  <c r="E18" i="8"/>
  <c r="E32" i="8"/>
  <c r="D3" i="8"/>
  <c r="E3" i="8" s="1"/>
  <c r="D4" i="8"/>
  <c r="D5" i="8"/>
  <c r="D6" i="8"/>
  <c r="D7" i="8"/>
  <c r="D8" i="8"/>
  <c r="D9" i="8"/>
  <c r="D10" i="8"/>
  <c r="D11" i="8"/>
  <c r="D12" i="8"/>
  <c r="D13" i="8"/>
  <c r="D14" i="8"/>
  <c r="D15" i="8"/>
  <c r="D16" i="8"/>
  <c r="D17" i="8"/>
  <c r="D18" i="8"/>
  <c r="D19" i="8"/>
  <c r="D20" i="8"/>
  <c r="D21" i="8"/>
  <c r="D22" i="8"/>
  <c r="D23" i="8"/>
  <c r="D24" i="8"/>
  <c r="D25" i="8"/>
  <c r="D26" i="8"/>
  <c r="E26" i="8" s="1"/>
  <c r="D27" i="8"/>
  <c r="D28" i="8"/>
  <c r="D29" i="8"/>
  <c r="D30" i="8"/>
  <c r="D31" i="8"/>
  <c r="D32" i="8"/>
  <c r="D33" i="8"/>
  <c r="H140" i="1" l="1"/>
  <c r="G140" i="1"/>
  <c r="F140" i="1"/>
  <c r="E140" i="1"/>
  <c r="J124" i="1"/>
  <c r="I124" i="1"/>
  <c r="F124" i="1"/>
  <c r="G124" i="1"/>
  <c r="H124" i="1"/>
  <c r="E124" i="1"/>
  <c r="C55" i="3"/>
  <c r="B55" i="3"/>
  <c r="C53" i="3"/>
  <c r="B53" i="3"/>
  <c r="C51" i="3"/>
  <c r="B51" i="3"/>
  <c r="C49" i="3"/>
  <c r="B49" i="3"/>
  <c r="N38" i="6" l="1"/>
  <c r="N39" i="6"/>
  <c r="N40" i="6"/>
  <c r="N41" i="6"/>
  <c r="N42" i="6"/>
  <c r="N43" i="6"/>
  <c r="N44" i="6"/>
  <c r="N45" i="6"/>
  <c r="N46" i="6"/>
  <c r="N47" i="6"/>
  <c r="N48" i="6"/>
  <c r="N49" i="6"/>
  <c r="N50" i="6"/>
  <c r="N51" i="6"/>
  <c r="N52" i="6"/>
  <c r="N53" i="6"/>
  <c r="O53" i="6" s="1"/>
  <c r="N54" i="6"/>
  <c r="N55" i="6"/>
  <c r="N56" i="6"/>
  <c r="N57" i="6"/>
  <c r="N58" i="6"/>
  <c r="N59" i="6"/>
  <c r="N60" i="6"/>
  <c r="N61" i="6"/>
  <c r="N62" i="6"/>
  <c r="N63" i="6"/>
  <c r="N64" i="6"/>
  <c r="N65" i="6"/>
  <c r="N66" i="6"/>
  <c r="N67" i="6"/>
  <c r="N37" i="6"/>
  <c r="O66" i="6"/>
  <c r="O60" i="6"/>
  <c r="O54" i="6"/>
  <c r="O52" i="6"/>
  <c r="O48" i="6"/>
  <c r="O45" i="6"/>
  <c r="O44" i="6"/>
  <c r="O42" i="6"/>
  <c r="O41" i="6"/>
  <c r="O40" i="6"/>
  <c r="O37" i="6"/>
  <c r="O5" i="6"/>
  <c r="N4" i="6"/>
  <c r="N5" i="6"/>
  <c r="N6" i="6"/>
  <c r="O6" i="6" s="1"/>
  <c r="N7" i="6"/>
  <c r="N8" i="6"/>
  <c r="N9" i="6"/>
  <c r="N10" i="6"/>
  <c r="O10" i="6" s="1"/>
  <c r="N11" i="6"/>
  <c r="N12" i="6"/>
  <c r="N13" i="6"/>
  <c r="N14" i="6"/>
  <c r="O14" i="6" s="1"/>
  <c r="N15" i="6"/>
  <c r="N16" i="6"/>
  <c r="N17" i="6"/>
  <c r="N18" i="6"/>
  <c r="O18" i="6" s="1"/>
  <c r="N19" i="6"/>
  <c r="O19" i="6" s="1"/>
  <c r="N20" i="6"/>
  <c r="O20" i="6" s="1"/>
  <c r="N21" i="6"/>
  <c r="N22" i="6"/>
  <c r="N23" i="6"/>
  <c r="N24" i="6"/>
  <c r="N25" i="6"/>
  <c r="N26" i="6"/>
  <c r="O26" i="6" s="1"/>
  <c r="N27" i="6"/>
  <c r="N28" i="6"/>
  <c r="N29" i="6"/>
  <c r="N30" i="6"/>
  <c r="N31" i="6"/>
  <c r="N32" i="6"/>
  <c r="O32" i="6" s="1"/>
  <c r="N33" i="6"/>
  <c r="N3" i="6"/>
  <c r="O3" i="6" s="1"/>
  <c r="K124" i="1"/>
  <c r="L124" i="1"/>
  <c r="M124" i="1"/>
  <c r="N124" i="1"/>
  <c r="O124" i="1"/>
  <c r="P124" i="1"/>
  <c r="Q124" i="1"/>
  <c r="R124" i="1"/>
  <c r="S124" i="1"/>
  <c r="T124" i="1"/>
  <c r="U124" i="1"/>
  <c r="V124" i="1"/>
  <c r="W124" i="1"/>
  <c r="X124" i="1"/>
  <c r="Y124" i="1"/>
  <c r="Z124" i="1"/>
  <c r="AA124" i="1"/>
  <c r="AB124" i="1"/>
  <c r="Y190" i="1" l="1"/>
  <c r="Z190" i="1"/>
  <c r="F206" i="1"/>
  <c r="G206" i="1"/>
  <c r="H206" i="1"/>
  <c r="I206" i="1"/>
  <c r="J206" i="1"/>
  <c r="K206" i="1"/>
  <c r="L206" i="1"/>
  <c r="M206" i="1"/>
  <c r="N206" i="1"/>
  <c r="O206" i="1"/>
  <c r="P206" i="1"/>
  <c r="Q206" i="1"/>
  <c r="R206" i="1"/>
  <c r="S206" i="1"/>
  <c r="T206" i="1"/>
  <c r="U206" i="1"/>
  <c r="V206" i="1"/>
  <c r="W206" i="1"/>
  <c r="X206" i="1"/>
  <c r="Y206" i="1"/>
  <c r="Z206" i="1"/>
  <c r="AA206" i="1"/>
  <c r="AB206" i="1"/>
  <c r="E206" i="1"/>
  <c r="F190" i="1"/>
  <c r="G190" i="1"/>
  <c r="H190" i="1"/>
  <c r="I190" i="1"/>
  <c r="J190" i="1"/>
  <c r="K190" i="1"/>
  <c r="L190" i="1"/>
  <c r="M190" i="1"/>
  <c r="N190" i="1"/>
  <c r="O190" i="1"/>
  <c r="P190" i="1"/>
  <c r="Q190" i="1"/>
  <c r="R190" i="1"/>
  <c r="S190" i="1"/>
  <c r="T190" i="1"/>
  <c r="U190" i="1"/>
  <c r="V190" i="1"/>
  <c r="W190" i="1"/>
  <c r="X190" i="1"/>
  <c r="AA190" i="1"/>
  <c r="AB190" i="1"/>
  <c r="E190" i="1"/>
  <c r="F173" i="1"/>
  <c r="G173" i="1"/>
  <c r="H173" i="1"/>
  <c r="I173" i="1"/>
  <c r="J173" i="1"/>
  <c r="K173" i="1"/>
  <c r="L173" i="1"/>
  <c r="M173" i="1"/>
  <c r="N173" i="1"/>
  <c r="O173" i="1"/>
  <c r="P173" i="1"/>
  <c r="Q173" i="1"/>
  <c r="R173" i="1"/>
  <c r="S173" i="1"/>
  <c r="T173" i="1"/>
  <c r="U173" i="1"/>
  <c r="V173" i="1"/>
  <c r="W173" i="1"/>
  <c r="X173" i="1"/>
  <c r="Y173" i="1"/>
  <c r="Z173" i="1"/>
  <c r="AA173" i="1"/>
  <c r="AB173" i="1"/>
  <c r="E173" i="1"/>
  <c r="F156" i="1"/>
  <c r="G156" i="1"/>
  <c r="H156" i="1"/>
  <c r="I156" i="1"/>
  <c r="J156" i="1"/>
  <c r="K156" i="1"/>
  <c r="M156" i="1"/>
  <c r="N156" i="1"/>
  <c r="O156" i="1"/>
  <c r="P156" i="1"/>
  <c r="Q156" i="1"/>
  <c r="R156" i="1"/>
  <c r="S156" i="1"/>
  <c r="T156" i="1"/>
  <c r="U156" i="1"/>
  <c r="V156" i="1"/>
  <c r="W156" i="1"/>
  <c r="X156" i="1"/>
  <c r="Y156" i="1"/>
  <c r="Z156" i="1"/>
  <c r="AA156" i="1"/>
  <c r="AB156" i="1"/>
  <c r="E156" i="1"/>
  <c r="I140" i="1"/>
  <c r="J140" i="1"/>
  <c r="L140" i="1"/>
  <c r="M140" i="1"/>
  <c r="N140" i="1"/>
  <c r="O140" i="1"/>
  <c r="P140" i="1"/>
  <c r="Q140" i="1"/>
  <c r="R140" i="1"/>
  <c r="S140" i="1"/>
  <c r="T140" i="1"/>
  <c r="U140" i="1"/>
  <c r="V140" i="1"/>
  <c r="W140" i="1"/>
  <c r="X140" i="1"/>
  <c r="Y140" i="1"/>
  <c r="Z140" i="1"/>
  <c r="AA140" i="1"/>
  <c r="AB140" i="1"/>
  <c r="F108" i="1"/>
  <c r="G108" i="1"/>
  <c r="H108" i="1"/>
  <c r="K108" i="1"/>
  <c r="L108" i="1"/>
  <c r="M108" i="1"/>
  <c r="N108" i="1"/>
  <c r="O108" i="1"/>
  <c r="P108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E108" i="1"/>
  <c r="F91" i="1"/>
  <c r="G91" i="1"/>
  <c r="H91" i="1"/>
  <c r="I91" i="1"/>
  <c r="J91" i="1"/>
  <c r="K91" i="1"/>
  <c r="L91" i="1"/>
  <c r="M91" i="1"/>
  <c r="N91" i="1"/>
  <c r="O91" i="1"/>
  <c r="S91" i="1"/>
  <c r="T91" i="1"/>
  <c r="U91" i="1"/>
  <c r="V91" i="1"/>
  <c r="W91" i="1"/>
  <c r="X91" i="1"/>
  <c r="Y91" i="1"/>
  <c r="Z91" i="1"/>
  <c r="AA91" i="1"/>
  <c r="AB91" i="1"/>
  <c r="E91" i="1"/>
  <c r="F74" i="1"/>
  <c r="G74" i="1"/>
  <c r="H74" i="1"/>
  <c r="I74" i="1"/>
  <c r="J74" i="1"/>
  <c r="K74" i="1"/>
  <c r="L74" i="1"/>
  <c r="M74" i="1"/>
  <c r="N74" i="1"/>
  <c r="O74" i="1"/>
  <c r="P74" i="1"/>
  <c r="Q74" i="1"/>
  <c r="R74" i="1"/>
  <c r="S74" i="1"/>
  <c r="T74" i="1"/>
  <c r="U74" i="1"/>
  <c r="V74" i="1"/>
  <c r="W74" i="1"/>
  <c r="X74" i="1"/>
  <c r="Y74" i="1"/>
  <c r="Z74" i="1"/>
  <c r="AA74" i="1"/>
  <c r="AB74" i="1"/>
  <c r="E74" i="1"/>
  <c r="F58" i="1"/>
  <c r="G58" i="1"/>
  <c r="H58" i="1"/>
  <c r="I58" i="1"/>
  <c r="J58" i="1"/>
  <c r="K58" i="1"/>
  <c r="L58" i="1"/>
  <c r="M58" i="1"/>
  <c r="N58" i="1"/>
  <c r="O58" i="1"/>
  <c r="P58" i="1"/>
  <c r="Q58" i="1"/>
  <c r="R58" i="1"/>
  <c r="S58" i="1"/>
  <c r="T58" i="1"/>
  <c r="U58" i="1"/>
  <c r="V58" i="1"/>
  <c r="W58" i="1"/>
  <c r="X58" i="1"/>
  <c r="Y58" i="1"/>
  <c r="Z58" i="1"/>
  <c r="AA58" i="1"/>
  <c r="AB58" i="1"/>
  <c r="E58" i="1"/>
  <c r="F42" i="1"/>
  <c r="G42" i="1"/>
  <c r="H42" i="1"/>
  <c r="I42" i="1"/>
  <c r="J42" i="1"/>
  <c r="K42" i="1"/>
  <c r="L42" i="1"/>
  <c r="M42" i="1"/>
  <c r="N42" i="1"/>
  <c r="O42" i="1"/>
  <c r="P42" i="1"/>
  <c r="Q42" i="1"/>
  <c r="R42" i="1"/>
  <c r="S42" i="1"/>
  <c r="T42" i="1"/>
  <c r="U42" i="1"/>
  <c r="V42" i="1"/>
  <c r="W42" i="1"/>
  <c r="X42" i="1"/>
  <c r="Y42" i="1"/>
  <c r="Z42" i="1"/>
  <c r="AA42" i="1"/>
  <c r="AB42" i="1"/>
  <c r="E42" i="1"/>
  <c r="F26" i="1"/>
  <c r="G26" i="1"/>
  <c r="H26" i="1"/>
  <c r="I26" i="1"/>
  <c r="J26" i="1"/>
  <c r="K26" i="1"/>
  <c r="L26" i="1"/>
  <c r="M26" i="1"/>
  <c r="N26" i="1"/>
  <c r="O26" i="1"/>
  <c r="Q26" i="1"/>
  <c r="R26" i="1"/>
  <c r="S26" i="1"/>
  <c r="T26" i="1"/>
  <c r="U26" i="1"/>
  <c r="V26" i="1"/>
  <c r="W26" i="1"/>
  <c r="X26" i="1"/>
  <c r="Y26" i="1"/>
  <c r="Z26" i="1"/>
  <c r="AA26" i="1"/>
  <c r="AB26" i="1"/>
  <c r="E26" i="1"/>
  <c r="L207" i="1" l="1"/>
  <c r="L208" i="1" s="1"/>
  <c r="E207" i="1"/>
  <c r="E208" i="1" s="1"/>
  <c r="J207" i="1"/>
  <c r="J208" i="1" s="1"/>
  <c r="H207" i="1"/>
  <c r="H208" i="1" s="1"/>
  <c r="F207" i="1"/>
  <c r="F208" i="1" s="1"/>
  <c r="K207" i="1"/>
  <c r="K208" i="1" s="1"/>
  <c r="I207" i="1"/>
  <c r="I208" i="1" s="1"/>
  <c r="G207" i="1"/>
  <c r="G208" i="1" s="1"/>
  <c r="AB207" i="1"/>
  <c r="AB208" i="1" s="1"/>
  <c r="Z207" i="1"/>
  <c r="Z208" i="1" s="1"/>
  <c r="X207" i="1"/>
  <c r="X208" i="1" s="1"/>
  <c r="V207" i="1"/>
  <c r="T207" i="1"/>
  <c r="T208" i="1" s="1"/>
  <c r="R207" i="1"/>
  <c r="R208" i="1" s="1"/>
  <c r="P207" i="1"/>
  <c r="N207" i="1"/>
  <c r="N208" i="1" s="1"/>
  <c r="AA207" i="1"/>
  <c r="AA208" i="1" s="1"/>
  <c r="Y207" i="1"/>
  <c r="Y208" i="1" s="1"/>
  <c r="W207" i="1"/>
  <c r="W208" i="1" s="1"/>
  <c r="U207" i="1"/>
  <c r="U208" i="1" s="1"/>
  <c r="S207" i="1"/>
  <c r="S208" i="1" s="1"/>
  <c r="Q207" i="1"/>
  <c r="Q208" i="1" s="1"/>
  <c r="O207" i="1"/>
  <c r="O208" i="1" s="1"/>
  <c r="M207" i="1"/>
  <c r="M208" i="1" s="1"/>
</calcChain>
</file>

<file path=xl/sharedStrings.xml><?xml version="1.0" encoding="utf-8"?>
<sst xmlns="http://schemas.openxmlformats.org/spreadsheetml/2006/main" count="870" uniqueCount="348">
  <si>
    <t>Рекомендуемая масса порций блюд (в граммах)</t>
  </si>
  <si>
    <t>для обущающихся различного возраста</t>
  </si>
  <si>
    <t>Наименование блюд</t>
  </si>
  <si>
    <t>Масса порций в грамах для обущающихся двух возрастных групп</t>
  </si>
  <si>
    <t>с 7 до 11 лет</t>
  </si>
  <si>
    <t>с 11 и старше</t>
  </si>
  <si>
    <t>Каша, овощное, яичное, творожное блюдо, мясное блюдо</t>
  </si>
  <si>
    <t>150-200</t>
  </si>
  <si>
    <t>200-250</t>
  </si>
  <si>
    <t>Напитки (чай, какао, сок, компот, молоко, кефир и др.)</t>
  </si>
  <si>
    <t>Салат</t>
  </si>
  <si>
    <t>60-100</t>
  </si>
  <si>
    <t>100-150</t>
  </si>
  <si>
    <t>Суп</t>
  </si>
  <si>
    <t>250-300</t>
  </si>
  <si>
    <t>Мясо, котлета</t>
  </si>
  <si>
    <t>80-120</t>
  </si>
  <si>
    <t>100-120</t>
  </si>
  <si>
    <t>Гарнир</t>
  </si>
  <si>
    <t>180-230</t>
  </si>
  <si>
    <t>Фрукты</t>
  </si>
  <si>
    <t>Потребность в пищевых веществах и энергии в сутки</t>
  </si>
  <si>
    <t>Название пищевых веществ</t>
  </si>
  <si>
    <t>Усреднённая потребность в пищевых веществах для обущающихся двух возрастных групп</t>
  </si>
  <si>
    <t>Белки</t>
  </si>
  <si>
    <t>Жиры</t>
  </si>
  <si>
    <t>Углеводы</t>
  </si>
  <si>
    <t>Ккал</t>
  </si>
  <si>
    <t>Завтрак 25 % от суточной потребности в пищевых веществах и энергии в сутки (пинкт 6.14)</t>
  </si>
  <si>
    <t>Состав: Закуска, горячее блюдо, горячий напиток, хлеб.</t>
  </si>
  <si>
    <t>Ккал за завтрак 25 %</t>
  </si>
  <si>
    <t>белки</t>
  </si>
  <si>
    <t>жиры</t>
  </si>
  <si>
    <t>углеводы</t>
  </si>
  <si>
    <t>ккал</t>
  </si>
  <si>
    <t>Обед: 35 % от суточной потребности в пищевых веществах и энергии в сутки (пинкт 6.14)</t>
  </si>
  <si>
    <t>Состав: закуска, первое, второе и сладкое блюдо, чай.</t>
  </si>
  <si>
    <t>Ккал за обед 35 %</t>
  </si>
  <si>
    <t>Общее 60 % за завтрак и обед</t>
  </si>
  <si>
    <t>Ккал за завтрак и обед 60 %</t>
  </si>
  <si>
    <t xml:space="preserve"> ккал с учётом +-5%</t>
  </si>
  <si>
    <t>1339,50-1480,5</t>
  </si>
  <si>
    <t>1546,41-1709,19</t>
  </si>
  <si>
    <t>Завтрак</t>
  </si>
  <si>
    <t>День 1 /Понедельник</t>
  </si>
  <si>
    <t>День 2/ Вторник</t>
  </si>
  <si>
    <t>День 3/ Среда</t>
  </si>
  <si>
    <t>День 4/ Четверг</t>
  </si>
  <si>
    <t>День 5 /Пятница</t>
  </si>
  <si>
    <t>День 6 /Суббота</t>
  </si>
  <si>
    <t>Обед</t>
  </si>
  <si>
    <t>Фрукт</t>
  </si>
  <si>
    <t>Хлеб</t>
  </si>
  <si>
    <t>Кондитерское изделие</t>
  </si>
  <si>
    <t>Перемяч с мясом</t>
  </si>
  <si>
    <t>Рис отварной</t>
  </si>
  <si>
    <t>Рыба припущенная</t>
  </si>
  <si>
    <t>Картофельное пюре</t>
  </si>
  <si>
    <t>Кнели куриные</t>
  </si>
  <si>
    <t>Каша "дружба"</t>
  </si>
  <si>
    <t>Ватрушка с творогом</t>
  </si>
  <si>
    <t>Макароны отварные</t>
  </si>
  <si>
    <t>Огурцы свежие</t>
  </si>
  <si>
    <t>Котлета из говядины</t>
  </si>
  <si>
    <t>Жаркое из говядины</t>
  </si>
  <si>
    <t>Рагу овощное с говядиной</t>
  </si>
  <si>
    <t>Сыр</t>
  </si>
  <si>
    <t>Гарнир сложный</t>
  </si>
  <si>
    <t>Тефтели</t>
  </si>
  <si>
    <t>Плов гречневый с говядиной</t>
  </si>
  <si>
    <t>Котлета куриная</t>
  </si>
  <si>
    <t>Гуляш из говядины</t>
  </si>
  <si>
    <t>Салат из отварной свеклы с горошком</t>
  </si>
  <si>
    <t>Салат из свеклы</t>
  </si>
  <si>
    <t>Суп с вермишелью на мкб</t>
  </si>
  <si>
    <t>Борщ на мкб</t>
  </si>
  <si>
    <t>Рассольник на мкб</t>
  </si>
  <si>
    <t>Суп гороховый</t>
  </si>
  <si>
    <t>Щи на мкб</t>
  </si>
  <si>
    <t>Суп с клецками на мкб</t>
  </si>
  <si>
    <t>Чай сладкий</t>
  </si>
  <si>
    <t>Кисель</t>
  </si>
  <si>
    <t>Компот из сухофруктов</t>
  </si>
  <si>
    <t>Сок</t>
  </si>
  <si>
    <t>100/50</t>
  </si>
  <si>
    <t>День 1</t>
  </si>
  <si>
    <t>День 2</t>
  </si>
  <si>
    <t>День 3</t>
  </si>
  <si>
    <t>День 4</t>
  </si>
  <si>
    <t>День 5</t>
  </si>
  <si>
    <t>День 6</t>
  </si>
  <si>
    <t>День 7</t>
  </si>
  <si>
    <t>День 8</t>
  </si>
  <si>
    <t>День 9</t>
  </si>
  <si>
    <t>День 10</t>
  </si>
  <si>
    <t>День 11</t>
  </si>
  <si>
    <t>День 12</t>
  </si>
  <si>
    <t>Итого</t>
  </si>
  <si>
    <t>60,5%</t>
  </si>
  <si>
    <t>День 7 /Понедельник</t>
  </si>
  <si>
    <t>День 8/ Вторник</t>
  </si>
  <si>
    <t>День 9/ Среда</t>
  </si>
  <si>
    <t>День 10/ Четверг</t>
  </si>
  <si>
    <t>День 11 /Пятница</t>
  </si>
  <si>
    <t>День 12 /Суббота</t>
  </si>
  <si>
    <t>Каша гречневая рассыпчатая</t>
  </si>
  <si>
    <t>Сосиска отварная</t>
  </si>
  <si>
    <t>Суп пшенный на мкб</t>
  </si>
  <si>
    <t>Голубцы ленивые</t>
  </si>
  <si>
    <t>Каша ячневая</t>
  </si>
  <si>
    <t>Пирожок с повидлом</t>
  </si>
  <si>
    <t>Пюре гороховое</t>
  </si>
  <si>
    <t>Суп гречневый на мкб</t>
  </si>
  <si>
    <t>Каша геркулесовая молочная</t>
  </si>
  <si>
    <t>Каша "дружба" молочная</t>
  </si>
  <si>
    <t>Компот из яблок</t>
  </si>
  <si>
    <t>Утверждаю:</t>
  </si>
  <si>
    <t>Согласовано:</t>
  </si>
  <si>
    <t>Приём пищи/ Наименование блюд</t>
  </si>
  <si>
    <t>№ рец.</t>
  </si>
  <si>
    <t>Масса порций, в гр.</t>
  </si>
  <si>
    <t>7-11 лет</t>
  </si>
  <si>
    <t>12-18 лет</t>
  </si>
  <si>
    <t>Пищевые вещества (г)</t>
  </si>
  <si>
    <t>Энергетическая ценность (ккал)</t>
  </si>
  <si>
    <t>Витамины (мг)</t>
  </si>
  <si>
    <t>В1</t>
  </si>
  <si>
    <t>С</t>
  </si>
  <si>
    <t>А</t>
  </si>
  <si>
    <t>Минеральные вещества (мг)</t>
  </si>
  <si>
    <t>Ca</t>
  </si>
  <si>
    <t>P</t>
  </si>
  <si>
    <t>Mg</t>
  </si>
  <si>
    <t>Fe</t>
  </si>
  <si>
    <t>Каша молочная геркулесовая со сливочным маслом</t>
  </si>
  <si>
    <t>Хлеб пшеничный /ржано-пшеничный</t>
  </si>
  <si>
    <t>Чай с сахаром</t>
  </si>
  <si>
    <t>Борщ с капустой и картофелем на мкб со сметаной</t>
  </si>
  <si>
    <t>Макароны отварные со сливочным маслом</t>
  </si>
  <si>
    <t>Итого за 1 день:</t>
  </si>
  <si>
    <t xml:space="preserve">День 1 / Понедельник </t>
  </si>
  <si>
    <t>День 2 / Вторник</t>
  </si>
  <si>
    <t>Салат из отварной свеклы с зеленым горошком</t>
  </si>
  <si>
    <t>250/15/10</t>
  </si>
  <si>
    <t>Щи из свежей капусты с картофелем на мкб со сметаной</t>
  </si>
  <si>
    <t>День 3 / Среда</t>
  </si>
  <si>
    <t>Суп с макаронными изделиями на мкб со сметаной</t>
  </si>
  <si>
    <t>День 4 / Черверг</t>
  </si>
  <si>
    <t>Каша "Дружба" молочная со сливочным маслом</t>
  </si>
  <si>
    <t>Рассольник Ленинградский на мкб со сметаной</t>
  </si>
  <si>
    <t>День 5 / Пятница</t>
  </si>
  <si>
    <t>Тефтели мясные</t>
  </si>
  <si>
    <t>250/15</t>
  </si>
  <si>
    <t>Сложный гарнир</t>
  </si>
  <si>
    <t>День 6 / Суббота</t>
  </si>
  <si>
    <t>Рыба припущенная с овощами</t>
  </si>
  <si>
    <t>День 7 / Понедельник</t>
  </si>
  <si>
    <t>Суп картофельный с крупой (пшённый) на мкб со сметаной</t>
  </si>
  <si>
    <t>День 8 / Вторник</t>
  </si>
  <si>
    <t>День 9 / Среда</t>
  </si>
  <si>
    <t>Каша молочная ячневая со сливочным маслом</t>
  </si>
  <si>
    <t>День 10 / Четверг</t>
  </si>
  <si>
    <t>День 11 / Пятница</t>
  </si>
  <si>
    <t xml:space="preserve">Огурцы свежие </t>
  </si>
  <si>
    <t>День 12 / Суббота</t>
  </si>
  <si>
    <t>Каша "дружба" молочная со сливочным маслом</t>
  </si>
  <si>
    <t xml:space="preserve">Суп картофельный с крупой (гречневый) на мкб </t>
  </si>
  <si>
    <t>Итого за 12 дней:</t>
  </si>
  <si>
    <t>Усреднённые данные на 1 день</t>
  </si>
  <si>
    <t>% ккал от суточной нормы</t>
  </si>
  <si>
    <t>№338</t>
  </si>
  <si>
    <t>№173</t>
  </si>
  <si>
    <t>№408</t>
  </si>
  <si>
    <t>№376</t>
  </si>
  <si>
    <t>№71</t>
  </si>
  <si>
    <t>№82</t>
  </si>
  <si>
    <t>№203</t>
  </si>
  <si>
    <t>№268</t>
  </si>
  <si>
    <t>№348</t>
  </si>
  <si>
    <t>№53</t>
  </si>
  <si>
    <t>№259</t>
  </si>
  <si>
    <t>№359</t>
  </si>
  <si>
    <t>№15</t>
  </si>
  <si>
    <t>№88</t>
  </si>
  <si>
    <t>№304</t>
  </si>
  <si>
    <t>№234</t>
  </si>
  <si>
    <t>№312</t>
  </si>
  <si>
    <t>№301</t>
  </si>
  <si>
    <t>№45</t>
  </si>
  <si>
    <t>№112</t>
  </si>
  <si>
    <t>№265</t>
  </si>
  <si>
    <t>№389</t>
  </si>
  <si>
    <t>№175</t>
  </si>
  <si>
    <t>№410</t>
  </si>
  <si>
    <t>№66</t>
  </si>
  <si>
    <t>№96</t>
  </si>
  <si>
    <t>№263</t>
  </si>
  <si>
    <t>№279</t>
  </si>
  <si>
    <t>№49</t>
  </si>
  <si>
    <t>Суп картофельный с бобовыми(гороховый) на мкб</t>
  </si>
  <si>
    <t>№102</t>
  </si>
  <si>
    <t>№312,№321</t>
  </si>
  <si>
    <t>№294</t>
  </si>
  <si>
    <t>№229</t>
  </si>
  <si>
    <t>№342</t>
  </si>
  <si>
    <t>№52</t>
  </si>
  <si>
    <t>№108</t>
  </si>
  <si>
    <t>№260</t>
  </si>
  <si>
    <t>№302</t>
  </si>
  <si>
    <t>№243</t>
  </si>
  <si>
    <t>№101</t>
  </si>
  <si>
    <t>№287</t>
  </si>
  <si>
    <t>№418</t>
  </si>
  <si>
    <t>№379</t>
  </si>
  <si>
    <t>№306</t>
  </si>
  <si>
    <t>В2</t>
  </si>
  <si>
    <t>Компот из свежих фруктов</t>
  </si>
  <si>
    <t>Хлеб ржаной</t>
  </si>
  <si>
    <t>Хлеб пшеничный</t>
  </si>
  <si>
    <t>Мука</t>
  </si>
  <si>
    <t>Крупы, бобовые</t>
  </si>
  <si>
    <t>Макаронные изделия</t>
  </si>
  <si>
    <t>Картофель</t>
  </si>
  <si>
    <t>Овощи свежие</t>
  </si>
  <si>
    <t>Фрукты свежие</t>
  </si>
  <si>
    <t>Фрукты сухие</t>
  </si>
  <si>
    <t>Мясо на кости</t>
  </si>
  <si>
    <t>Куры</t>
  </si>
  <si>
    <t>Рыба</t>
  </si>
  <si>
    <t>Колбасные изделия</t>
  </si>
  <si>
    <t>Молоко</t>
  </si>
  <si>
    <t>Кисломолочные</t>
  </si>
  <si>
    <t>Творог</t>
  </si>
  <si>
    <t>Сметана</t>
  </si>
  <si>
    <t>Масло сливочное</t>
  </si>
  <si>
    <t>Масло растительное</t>
  </si>
  <si>
    <t>Яйцо</t>
  </si>
  <si>
    <t>Сахарный песок</t>
  </si>
  <si>
    <t>Чай</t>
  </si>
  <si>
    <t>Какао</t>
  </si>
  <si>
    <t>Дрожжи</t>
  </si>
  <si>
    <t>Соль</t>
  </si>
  <si>
    <t>Младшая группа</t>
  </si>
  <si>
    <t>Страшая группа</t>
  </si>
  <si>
    <t>томатная паста</t>
  </si>
  <si>
    <t>кисель</t>
  </si>
  <si>
    <t>повидло</t>
  </si>
  <si>
    <t>Какао с молоком</t>
  </si>
  <si>
    <t>Булочка домашняя</t>
  </si>
  <si>
    <t>№333</t>
  </si>
  <si>
    <t>Среднесуточные данные</t>
  </si>
  <si>
    <t>Норма 60 %</t>
  </si>
  <si>
    <t>жиры с учётом +-5%</t>
  </si>
  <si>
    <t>белки с учётом+-5%</t>
  </si>
  <si>
    <t>43,89-48,51</t>
  </si>
  <si>
    <t>51,3-56,7</t>
  </si>
  <si>
    <t>45,03-49,77</t>
  </si>
  <si>
    <t>52,44-57,96</t>
  </si>
  <si>
    <t>углеводы с учётом +-5%</t>
  </si>
  <si>
    <t>190,95-211,05</t>
  </si>
  <si>
    <t>218,30-241,29</t>
  </si>
  <si>
    <t>Наименование блюда</t>
  </si>
  <si>
    <t>ДЕНЬ 1 / ПОНЕДЕЛЬНИК</t>
  </si>
  <si>
    <t>ДЕНЬ 2 /ВТОРНИК</t>
  </si>
  <si>
    <t>ДЕНЬ 3 /СРЕДА</t>
  </si>
  <si>
    <t>ДЕНЬ 4 /ЧЕТВЕРГ</t>
  </si>
  <si>
    <t>ДЕНЬ 5/ПЯТНИЦА</t>
  </si>
  <si>
    <t>ДЕНЬ 6/СУББОТА</t>
  </si>
  <si>
    <t>ДЕНЬ 7/ПОНЕДЕЛЬНИК</t>
  </si>
  <si>
    <t>ДЕНЬ 8/ВТОРНИК</t>
  </si>
  <si>
    <t>ДЕНЬ 9/СРЕДА</t>
  </si>
  <si>
    <t>ДЕНЬ 10/ЧЕТВЕРГ</t>
  </si>
  <si>
    <t>ДЕНЬ 11/ПЯТНИЦА</t>
  </si>
  <si>
    <t>ДЕНЬ 12/СУББОТА</t>
  </si>
  <si>
    <t>за счёт бюджетных средств из расчёта на одного учащегося в день</t>
  </si>
  <si>
    <t xml:space="preserve">Примерное двухнедельное меню рационов сбалансированного питания учащихся </t>
  </si>
  <si>
    <t>200/15</t>
  </si>
  <si>
    <t>200/5/10</t>
  </si>
  <si>
    <t>Биточки рыбные с соусом</t>
  </si>
  <si>
    <t>100/30</t>
  </si>
  <si>
    <t>№382</t>
  </si>
  <si>
    <t>Суп картофельный с клецками на мкб со сметаной</t>
  </si>
  <si>
    <t>Суп картофельный  с клёцками на мкб со сметаной</t>
  </si>
  <si>
    <t>Салат из моркови с яблоком (до 1 марта) Салат "Зимний" (после 1 марта)</t>
  </si>
  <si>
    <t>Салат из белокачанной капусты (до 1 марта)/ Винегрет овощной(после  1 марта)</t>
  </si>
  <si>
    <t>Салат из моркови (до 1 марта) /Салат из припущенной моркови(после 1 марта)</t>
  </si>
  <si>
    <t>Салат из моркови с изюмом(до 1 марта) /Салат "Зимний"(после 1 марта)</t>
  </si>
  <si>
    <t>Салат "Витаминный" (до 1 марта)/Огурцы соленые (после 1 марта)</t>
  </si>
  <si>
    <t xml:space="preserve">Салат из белокочанной капусты (до 1 марта)/Винегрет овощной (после 1 марта)   </t>
  </si>
  <si>
    <t>Салат из моркови (до 1 марта) /Огурцы соленые (после 1 марта)</t>
  </si>
  <si>
    <t>Винегрет овощной</t>
  </si>
  <si>
    <t xml:space="preserve">Салат "Витаминный"(до  марта) /Салат из припущенной моркови(после 1 марта) </t>
  </si>
  <si>
    <t>Салат из моркови с изюмом  (до 1 марта)/Салат "Зимний" (после 1 марта)</t>
  </si>
  <si>
    <t>Салат из белокочанной капусты (до 1 марта)/ Свекла отварная (после 1 марта)</t>
  </si>
  <si>
    <t>№59</t>
  </si>
  <si>
    <t>№67</t>
  </si>
  <si>
    <t>Алексеевского муниципального района</t>
  </si>
  <si>
    <t>Салат из моркови с яблоком/ Салат "Зимний"</t>
  </si>
  <si>
    <t>Салат из капусты / Винегрет овощной</t>
  </si>
  <si>
    <t>Салат из моркови / салат из припущенной моркови</t>
  </si>
  <si>
    <t>Салат из моркови с изюмом / Салат "Зимний"</t>
  </si>
  <si>
    <t>Салат "Витаминный" /Огурцы соленые</t>
  </si>
  <si>
    <t>Салат из капусты /Винегрет овощной</t>
  </si>
  <si>
    <t>Салат из моркови/ Огурцы соленые</t>
  </si>
  <si>
    <t>Салат "Витаминный"и / Салат из припущенной моркови</t>
  </si>
  <si>
    <t>Салат из капусты / Свекла отварная</t>
  </si>
  <si>
    <t>Директор СПОСПК "Эдем"</t>
  </si>
  <si>
    <t>_____________Турнина А. А.</t>
  </si>
  <si>
    <t xml:space="preserve">_____________Турнина А. А. </t>
  </si>
  <si>
    <t>Примерное двухнедельное меню  рационов горячего питания в общеобразовательных учреждениях Алексеевского района  на  зимний и весенний период 2020 года</t>
  </si>
  <si>
    <t>Младшая</t>
  </si>
  <si>
    <t>Старшая</t>
  </si>
  <si>
    <t>Наименование</t>
  </si>
  <si>
    <t>1410 ккал</t>
  </si>
  <si>
    <t>1628 ккал</t>
  </si>
  <si>
    <t>Количество на 1 реб , в гр.</t>
  </si>
  <si>
    <t>1519 ккал</t>
  </si>
  <si>
    <t>ККАЛ</t>
  </si>
  <si>
    <t>26 учебных дней</t>
  </si>
  <si>
    <t>39494 ккал</t>
  </si>
  <si>
    <t>Овощи свежие (лук, свекла, морковь)</t>
  </si>
  <si>
    <t>Директор ООО «Эдем»</t>
  </si>
  <si>
    <t>______________ Г.Т. Сафина</t>
  </si>
  <si>
    <t xml:space="preserve">Состав продовольственного пакета </t>
  </si>
  <si>
    <t xml:space="preserve">для учащихся из семей, имеющих в своем составе 3 и более детей </t>
  </si>
  <si>
    <t>№</t>
  </si>
  <si>
    <t xml:space="preserve"> п/п</t>
  </si>
  <si>
    <t xml:space="preserve">Вес </t>
  </si>
  <si>
    <t>( кг)</t>
  </si>
  <si>
    <t>Кол-во</t>
  </si>
  <si>
    <t>Рис</t>
  </si>
  <si>
    <t xml:space="preserve">Макаронные изделия </t>
  </si>
  <si>
    <t xml:space="preserve">Сахарный песок </t>
  </si>
  <si>
    <t>Масло растительное «Миладора»</t>
  </si>
  <si>
    <t>Яблоки свежие</t>
  </si>
  <si>
    <t xml:space="preserve">Полуфабрикат  замороженный </t>
  </si>
  <si>
    <t>«Кнели куриные» или «Котлеты куриные»</t>
  </si>
  <si>
    <t>Кондитерское изделие (вафли или печенье)</t>
  </si>
  <si>
    <t xml:space="preserve">Сок натуральный </t>
  </si>
  <si>
    <t>Пакет</t>
  </si>
  <si>
    <t>Итого на сумму:</t>
  </si>
  <si>
    <t xml:space="preserve">  </t>
  </si>
  <si>
    <t>Пищевая ценность</t>
  </si>
  <si>
    <t>Энергетическая ценность</t>
  </si>
  <si>
    <t>Норма САНПИН:</t>
  </si>
  <si>
    <t>Среднесуточные данные на  1 день на 1 ребенка на завтраки 25% от суточной нормы</t>
  </si>
  <si>
    <t xml:space="preserve">Директор  МБОУ </t>
  </si>
  <si>
    <t>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</si>
</sst>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 vertical="center"/>
    </xf>
    <xf numFmtId="0" fontId="0" fillId="0" borderId="2" xfId="0" applyFill="1" applyBorder="1"/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4" fillId="0" borderId="0" xfId="0" applyFont="1"/>
    <xf numFmtId="0" fontId="3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2" xfId="0" applyFont="1" applyBorder="1" applyAlignment="1">
      <alignment wrapText="1"/>
    </xf>
    <xf numFmtId="0" fontId="5" fillId="0" borderId="0" xfId="0" applyFont="1" applyAlignment="1">
      <alignment wrapText="1"/>
    </xf>
    <xf numFmtId="0" fontId="5" fillId="0" borderId="2" xfId="0" applyFont="1" applyBorder="1" applyAlignment="1">
      <alignment horizontal="center" wrapText="1"/>
    </xf>
    <xf numFmtId="0" fontId="6" fillId="0" borderId="2" xfId="0" applyFont="1" applyBorder="1" applyAlignment="1">
      <alignment wrapText="1"/>
    </xf>
    <xf numFmtId="0" fontId="6" fillId="0" borderId="2" xfId="0" applyFont="1" applyBorder="1" applyAlignment="1">
      <alignment horizontal="right" wrapText="1"/>
    </xf>
    <xf numFmtId="0" fontId="6" fillId="0" borderId="0" xfId="0" applyFont="1" applyAlignment="1">
      <alignment wrapText="1"/>
    </xf>
    <xf numFmtId="0" fontId="6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right" wrapText="1"/>
    </xf>
    <xf numFmtId="0" fontId="6" fillId="0" borderId="2" xfId="0" applyFont="1" applyBorder="1" applyAlignment="1">
      <alignment horizontal="left" wrapText="1"/>
    </xf>
    <xf numFmtId="10" fontId="6" fillId="0" borderId="2" xfId="0" applyNumberFormat="1" applyFont="1" applyBorder="1" applyAlignment="1">
      <alignment wrapText="1"/>
    </xf>
    <xf numFmtId="49" fontId="6" fillId="0" borderId="2" xfId="0" applyNumberFormat="1" applyFont="1" applyBorder="1" applyAlignment="1">
      <alignment wrapText="1"/>
    </xf>
    <xf numFmtId="0" fontId="7" fillId="0" borderId="2" xfId="0" applyFont="1" applyBorder="1"/>
    <xf numFmtId="0" fontId="3" fillId="0" borderId="0" xfId="0" applyFont="1"/>
    <xf numFmtId="0" fontId="8" fillId="0" borderId="0" xfId="0" applyFont="1" applyAlignment="1">
      <alignment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3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Alignment="1">
      <alignment horizontal="right"/>
    </xf>
    <xf numFmtId="0" fontId="5" fillId="0" borderId="2" xfId="0" applyFont="1" applyFill="1" applyBorder="1" applyAlignment="1">
      <alignment wrapText="1"/>
    </xf>
    <xf numFmtId="0" fontId="5" fillId="0" borderId="2" xfId="0" applyFont="1" applyFill="1" applyBorder="1" applyAlignment="1">
      <alignment horizontal="right" wrapText="1"/>
    </xf>
    <xf numFmtId="0" fontId="5" fillId="0" borderId="0" xfId="0" applyFont="1" applyFill="1" applyAlignment="1">
      <alignment wrapText="1"/>
    </xf>
    <xf numFmtId="0" fontId="9" fillId="0" borderId="2" xfId="0" applyFont="1" applyBorder="1"/>
    <xf numFmtId="0" fontId="8" fillId="0" borderId="2" xfId="0" applyFont="1" applyBorder="1"/>
    <xf numFmtId="0" fontId="8" fillId="0" borderId="1" xfId="0" applyFont="1" applyBorder="1"/>
    <xf numFmtId="0" fontId="8" fillId="0" borderId="2" xfId="0" applyFont="1" applyBorder="1" applyAlignment="1">
      <alignment horizontal="center"/>
    </xf>
    <xf numFmtId="0" fontId="8" fillId="0" borderId="0" xfId="0" applyFont="1" applyBorder="1"/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8" fillId="0" borderId="2" xfId="0" applyFont="1" applyBorder="1" applyAlignment="1">
      <alignment horizontal="left"/>
    </xf>
    <xf numFmtId="0" fontId="10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8" fillId="0" borderId="15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0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09"/>
  <sheetViews>
    <sheetView tabSelected="1" zoomScale="59" zoomScaleNormal="59" workbookViewId="0">
      <selection activeCell="A6" sqref="A6"/>
    </sheetView>
  </sheetViews>
  <sheetFormatPr defaultRowHeight="20.25" x14ac:dyDescent="0.3"/>
  <cols>
    <col min="1" max="1" width="9.140625" style="13" customWidth="1"/>
    <col min="2" max="2" width="39.28515625" style="13" customWidth="1"/>
    <col min="3" max="3" width="14.28515625" style="14" customWidth="1"/>
    <col min="4" max="4" width="14.85546875" style="14" customWidth="1"/>
    <col min="5" max="5" width="10.7109375" style="13" customWidth="1"/>
    <col min="6" max="7" width="9.140625" style="13"/>
    <col min="8" max="8" width="9.140625" style="13" customWidth="1"/>
    <col min="9" max="9" width="10.85546875" style="13" bestFit="1" customWidth="1"/>
    <col min="10" max="10" width="9.140625" style="13"/>
    <col min="11" max="11" width="11.42578125" style="13" bestFit="1" customWidth="1"/>
    <col min="12" max="12" width="12.7109375" style="13" bestFit="1" customWidth="1"/>
    <col min="13" max="20" width="9.140625" style="13"/>
    <col min="21" max="24" width="9.85546875" style="13" bestFit="1" customWidth="1"/>
    <col min="25" max="16384" width="9.140625" style="13"/>
  </cols>
  <sheetData>
    <row r="1" spans="1:28" x14ac:dyDescent="0.3">
      <c r="A1" s="13" t="s">
        <v>117</v>
      </c>
      <c r="M1" s="13" t="s">
        <v>116</v>
      </c>
    </row>
    <row r="2" spans="1:28" x14ac:dyDescent="0.3">
      <c r="A2" s="13" t="s">
        <v>346</v>
      </c>
      <c r="M2" s="13" t="s">
        <v>306</v>
      </c>
    </row>
    <row r="3" spans="1:28" x14ac:dyDescent="0.3">
      <c r="A3" s="13" t="s">
        <v>296</v>
      </c>
    </row>
    <row r="4" spans="1:28" x14ac:dyDescent="0.3">
      <c r="A4" s="13" t="s">
        <v>347</v>
      </c>
      <c r="M4" s="13" t="s">
        <v>307</v>
      </c>
    </row>
    <row r="6" spans="1:28" x14ac:dyDescent="0.3">
      <c r="A6" s="13" t="s">
        <v>309</v>
      </c>
    </row>
    <row r="8" spans="1:28" s="16" customFormat="1" x14ac:dyDescent="0.3">
      <c r="A8" s="64" t="s">
        <v>119</v>
      </c>
      <c r="B8" s="64" t="s">
        <v>118</v>
      </c>
      <c r="C8" s="66" t="s">
        <v>120</v>
      </c>
      <c r="D8" s="67"/>
      <c r="E8" s="54" t="s">
        <v>123</v>
      </c>
      <c r="F8" s="63"/>
      <c r="G8" s="63"/>
      <c r="H8" s="63"/>
      <c r="I8" s="63"/>
      <c r="J8" s="55"/>
      <c r="K8" s="56" t="s">
        <v>124</v>
      </c>
      <c r="L8" s="57"/>
      <c r="M8" s="60" t="s">
        <v>125</v>
      </c>
      <c r="N8" s="61"/>
      <c r="O8" s="61"/>
      <c r="P8" s="61"/>
      <c r="Q8" s="61"/>
      <c r="R8" s="61"/>
      <c r="S8" s="61"/>
      <c r="T8" s="62"/>
      <c r="U8" s="54" t="s">
        <v>129</v>
      </c>
      <c r="V8" s="63"/>
      <c r="W8" s="63"/>
      <c r="X8" s="63"/>
      <c r="Y8" s="63"/>
      <c r="Z8" s="63"/>
      <c r="AA8" s="63"/>
      <c r="AB8" s="55"/>
    </row>
    <row r="9" spans="1:28" s="16" customFormat="1" x14ac:dyDescent="0.3">
      <c r="A9" s="65"/>
      <c r="B9" s="65"/>
      <c r="C9" s="68"/>
      <c r="D9" s="69"/>
      <c r="E9" s="54" t="s">
        <v>24</v>
      </c>
      <c r="F9" s="55"/>
      <c r="G9" s="54" t="s">
        <v>25</v>
      </c>
      <c r="H9" s="55"/>
      <c r="I9" s="54" t="s">
        <v>26</v>
      </c>
      <c r="J9" s="55"/>
      <c r="K9" s="58"/>
      <c r="L9" s="59"/>
      <c r="M9" s="54" t="s">
        <v>128</v>
      </c>
      <c r="N9" s="55"/>
      <c r="O9" s="54" t="s">
        <v>126</v>
      </c>
      <c r="P9" s="55"/>
      <c r="Q9" s="54" t="s">
        <v>215</v>
      </c>
      <c r="R9" s="55"/>
      <c r="S9" s="54" t="s">
        <v>127</v>
      </c>
      <c r="T9" s="55"/>
      <c r="U9" s="54" t="s">
        <v>130</v>
      </c>
      <c r="V9" s="55"/>
      <c r="W9" s="54" t="s">
        <v>131</v>
      </c>
      <c r="X9" s="55"/>
      <c r="Y9" s="54" t="s">
        <v>132</v>
      </c>
      <c r="Z9" s="55"/>
      <c r="AA9" s="54" t="s">
        <v>133</v>
      </c>
      <c r="AB9" s="55"/>
    </row>
    <row r="10" spans="1:28" s="16" customFormat="1" ht="40.5" x14ac:dyDescent="0.3">
      <c r="A10" s="15"/>
      <c r="B10" s="15"/>
      <c r="C10" s="17" t="s">
        <v>121</v>
      </c>
      <c r="D10" s="17" t="s">
        <v>122</v>
      </c>
      <c r="E10" s="15" t="s">
        <v>121</v>
      </c>
      <c r="F10" s="15" t="s">
        <v>122</v>
      </c>
      <c r="G10" s="15" t="s">
        <v>121</v>
      </c>
      <c r="H10" s="15" t="s">
        <v>122</v>
      </c>
      <c r="I10" s="15" t="s">
        <v>121</v>
      </c>
      <c r="J10" s="15" t="s">
        <v>122</v>
      </c>
      <c r="K10" s="15" t="s">
        <v>121</v>
      </c>
      <c r="L10" s="15" t="s">
        <v>122</v>
      </c>
      <c r="M10" s="15" t="s">
        <v>121</v>
      </c>
      <c r="N10" s="15" t="s">
        <v>122</v>
      </c>
      <c r="O10" s="15" t="s">
        <v>121</v>
      </c>
      <c r="P10" s="15" t="s">
        <v>122</v>
      </c>
      <c r="Q10" s="15" t="s">
        <v>121</v>
      </c>
      <c r="R10" s="15" t="s">
        <v>122</v>
      </c>
      <c r="S10" s="15" t="s">
        <v>121</v>
      </c>
      <c r="T10" s="15" t="s">
        <v>122</v>
      </c>
      <c r="U10" s="15" t="s">
        <v>121</v>
      </c>
      <c r="V10" s="15" t="s">
        <v>122</v>
      </c>
      <c r="W10" s="15" t="s">
        <v>121</v>
      </c>
      <c r="X10" s="15" t="s">
        <v>122</v>
      </c>
      <c r="Y10" s="15" t="s">
        <v>121</v>
      </c>
      <c r="Z10" s="15" t="s">
        <v>122</v>
      </c>
      <c r="AA10" s="15" t="s">
        <v>121</v>
      </c>
      <c r="AB10" s="15" t="s">
        <v>122</v>
      </c>
    </row>
    <row r="11" spans="1:28" s="20" customFormat="1" x14ac:dyDescent="0.3">
      <c r="A11" s="18"/>
      <c r="B11" s="18" t="s">
        <v>140</v>
      </c>
      <c r="C11" s="19"/>
      <c r="D11" s="19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</row>
    <row r="12" spans="1:28" s="20" customFormat="1" x14ac:dyDescent="0.3">
      <c r="A12" s="18"/>
      <c r="B12" s="21" t="s">
        <v>43</v>
      </c>
      <c r="C12" s="19"/>
      <c r="D12" s="19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</row>
    <row r="13" spans="1:28" s="16" customFormat="1" x14ac:dyDescent="0.3">
      <c r="A13" s="15" t="s">
        <v>170</v>
      </c>
      <c r="B13" s="15" t="s">
        <v>51</v>
      </c>
      <c r="C13" s="22">
        <v>200</v>
      </c>
      <c r="D13" s="22">
        <v>200</v>
      </c>
      <c r="E13" s="15">
        <v>0.52</v>
      </c>
      <c r="F13" s="15">
        <v>0.52</v>
      </c>
      <c r="G13" s="15">
        <v>0.34</v>
      </c>
      <c r="H13" s="15">
        <v>0.34</v>
      </c>
      <c r="I13" s="15">
        <v>28.82</v>
      </c>
      <c r="J13" s="15">
        <v>28.82</v>
      </c>
      <c r="K13" s="15">
        <v>104</v>
      </c>
      <c r="L13" s="15">
        <v>104</v>
      </c>
      <c r="M13" s="15">
        <v>0</v>
      </c>
      <c r="N13" s="15">
        <v>0</v>
      </c>
      <c r="O13" s="15">
        <v>0.05</v>
      </c>
      <c r="P13" s="15">
        <v>0.05</v>
      </c>
      <c r="Q13" s="15">
        <v>0.03</v>
      </c>
      <c r="R13" s="15">
        <v>0.03</v>
      </c>
      <c r="S13" s="15">
        <v>20.8</v>
      </c>
      <c r="T13" s="15">
        <v>20.8</v>
      </c>
      <c r="U13" s="15">
        <v>25.6</v>
      </c>
      <c r="V13" s="15">
        <v>25.6</v>
      </c>
      <c r="W13" s="15">
        <v>0.02</v>
      </c>
      <c r="X13" s="15">
        <v>0.02</v>
      </c>
      <c r="Y13" s="15">
        <v>30.4</v>
      </c>
      <c r="Z13" s="15">
        <v>30.4</v>
      </c>
      <c r="AA13" s="15">
        <v>1.5</v>
      </c>
      <c r="AB13" s="15">
        <v>1.5</v>
      </c>
    </row>
    <row r="14" spans="1:28" s="16" customFormat="1" ht="60.75" x14ac:dyDescent="0.3">
      <c r="A14" s="15" t="s">
        <v>171</v>
      </c>
      <c r="B14" s="15" t="s">
        <v>134</v>
      </c>
      <c r="C14" s="22" t="s">
        <v>277</v>
      </c>
      <c r="D14" s="22" t="s">
        <v>277</v>
      </c>
      <c r="E14" s="15">
        <v>5.8</v>
      </c>
      <c r="F14" s="15">
        <v>5.8</v>
      </c>
      <c r="G14" s="15">
        <v>5.7</v>
      </c>
      <c r="H14" s="15">
        <v>5.7</v>
      </c>
      <c r="I14" s="15">
        <v>18.260000000000002</v>
      </c>
      <c r="J14" s="15">
        <v>18.260000000000002</v>
      </c>
      <c r="K14" s="15">
        <v>206</v>
      </c>
      <c r="L14" s="15">
        <v>206</v>
      </c>
      <c r="M14" s="15">
        <v>0.05</v>
      </c>
      <c r="N14" s="15">
        <v>0.05</v>
      </c>
      <c r="O14" s="15">
        <v>0.23</v>
      </c>
      <c r="P14" s="15">
        <v>0.23</v>
      </c>
      <c r="Q14" s="15">
        <v>0.24</v>
      </c>
      <c r="R14" s="15">
        <v>0.24</v>
      </c>
      <c r="S14" s="15">
        <v>1.3</v>
      </c>
      <c r="T14" s="15">
        <v>1.3</v>
      </c>
      <c r="U14" s="15">
        <v>331.5</v>
      </c>
      <c r="V14" s="15">
        <v>331.5</v>
      </c>
      <c r="W14" s="15">
        <v>327.10000000000002</v>
      </c>
      <c r="X14" s="15">
        <v>327.10000000000002</v>
      </c>
      <c r="Y14" s="15">
        <v>54.5</v>
      </c>
      <c r="Z14" s="15">
        <v>54.5</v>
      </c>
      <c r="AA14" s="15">
        <v>2.11</v>
      </c>
      <c r="AB14" s="15">
        <v>2.11</v>
      </c>
    </row>
    <row r="15" spans="1:28" s="16" customFormat="1" x14ac:dyDescent="0.3">
      <c r="A15" s="15" t="s">
        <v>172</v>
      </c>
      <c r="B15" s="15" t="s">
        <v>54</v>
      </c>
      <c r="C15" s="22">
        <v>60</v>
      </c>
      <c r="D15" s="22">
        <v>60</v>
      </c>
      <c r="E15" s="15">
        <v>5.73</v>
      </c>
      <c r="F15" s="15">
        <v>5.73</v>
      </c>
      <c r="G15" s="15">
        <v>8.17</v>
      </c>
      <c r="H15" s="15">
        <v>8.17</v>
      </c>
      <c r="I15" s="15">
        <v>21.84</v>
      </c>
      <c r="J15" s="15">
        <v>21.84</v>
      </c>
      <c r="K15" s="15">
        <v>192</v>
      </c>
      <c r="L15" s="15">
        <v>192</v>
      </c>
      <c r="M15" s="15">
        <v>3.0000000000000001E-3</v>
      </c>
      <c r="N15" s="15">
        <v>3.0000000000000001E-3</v>
      </c>
      <c r="O15" s="15">
        <v>7.0000000000000007E-2</v>
      </c>
      <c r="P15" s="15">
        <v>7.0000000000000007E-2</v>
      </c>
      <c r="Q15" s="15">
        <v>5.7000000000000002E-2</v>
      </c>
      <c r="R15" s="15">
        <v>5.7000000000000002E-2</v>
      </c>
      <c r="S15" s="15">
        <v>0.67800000000000005</v>
      </c>
      <c r="T15" s="15">
        <v>0.67800000000000005</v>
      </c>
      <c r="U15" s="15">
        <v>0</v>
      </c>
      <c r="V15" s="15">
        <v>0</v>
      </c>
      <c r="W15" s="15">
        <v>76.62</v>
      </c>
      <c r="X15" s="15">
        <v>76.62</v>
      </c>
      <c r="Y15" s="15">
        <v>11.58</v>
      </c>
      <c r="Z15" s="15">
        <v>11.58</v>
      </c>
      <c r="AA15" s="15">
        <v>1.01</v>
      </c>
      <c r="AB15" s="15">
        <v>1.01</v>
      </c>
    </row>
    <row r="16" spans="1:28" s="16" customFormat="1" ht="40.5" x14ac:dyDescent="0.3">
      <c r="A16" s="15"/>
      <c r="B16" s="15" t="s">
        <v>135</v>
      </c>
      <c r="C16" s="22">
        <v>40</v>
      </c>
      <c r="D16" s="22">
        <v>60</v>
      </c>
      <c r="E16" s="15">
        <v>4.5</v>
      </c>
      <c r="F16" s="15">
        <v>6.75</v>
      </c>
      <c r="G16" s="15">
        <v>2.38</v>
      </c>
      <c r="H16" s="15">
        <v>3.57</v>
      </c>
      <c r="I16" s="15">
        <v>16.8</v>
      </c>
      <c r="J16" s="15">
        <v>25.2</v>
      </c>
      <c r="K16" s="15">
        <v>120</v>
      </c>
      <c r="L16" s="15">
        <v>180</v>
      </c>
      <c r="M16" s="15">
        <v>0</v>
      </c>
      <c r="N16" s="15">
        <v>0</v>
      </c>
      <c r="O16" s="15">
        <v>0.05</v>
      </c>
      <c r="P16" s="15">
        <v>7.0000000000000007E-2</v>
      </c>
      <c r="Q16" s="15">
        <v>1.4999999999999999E-2</v>
      </c>
      <c r="R16" s="15">
        <v>0.02</v>
      </c>
      <c r="S16" s="15">
        <v>0</v>
      </c>
      <c r="T16" s="15">
        <v>0</v>
      </c>
      <c r="U16" s="15">
        <v>6.9</v>
      </c>
      <c r="V16" s="15">
        <v>11.5</v>
      </c>
      <c r="W16" s="15">
        <v>0</v>
      </c>
      <c r="X16" s="15">
        <v>0</v>
      </c>
      <c r="Y16" s="15">
        <v>0</v>
      </c>
      <c r="Z16" s="15">
        <v>0</v>
      </c>
      <c r="AA16" s="15">
        <v>0.6</v>
      </c>
      <c r="AB16" s="15">
        <v>0.08</v>
      </c>
    </row>
    <row r="17" spans="1:28" s="16" customFormat="1" x14ac:dyDescent="0.3">
      <c r="A17" s="15" t="s">
        <v>173</v>
      </c>
      <c r="B17" s="15" t="s">
        <v>136</v>
      </c>
      <c r="C17" s="22" t="s">
        <v>276</v>
      </c>
      <c r="D17" s="22" t="s">
        <v>276</v>
      </c>
      <c r="E17" s="15">
        <v>0.2</v>
      </c>
      <c r="F17" s="15">
        <v>0.2</v>
      </c>
      <c r="G17" s="15">
        <v>0.05</v>
      </c>
      <c r="H17" s="15">
        <v>0.05</v>
      </c>
      <c r="I17" s="15">
        <v>15.01</v>
      </c>
      <c r="J17" s="15">
        <v>15.01</v>
      </c>
      <c r="K17" s="15">
        <v>61.29</v>
      </c>
      <c r="L17" s="15">
        <v>61.29</v>
      </c>
      <c r="M17" s="15">
        <v>0.05</v>
      </c>
      <c r="N17" s="15">
        <v>0.05</v>
      </c>
      <c r="O17" s="15">
        <v>0</v>
      </c>
      <c r="P17" s="15">
        <v>0</v>
      </c>
      <c r="Q17" s="15">
        <v>0.01</v>
      </c>
      <c r="R17" s="15">
        <v>0.01</v>
      </c>
      <c r="S17" s="15">
        <v>0.1</v>
      </c>
      <c r="T17" s="15">
        <v>0.1</v>
      </c>
      <c r="U17" s="15">
        <v>5.25</v>
      </c>
      <c r="V17" s="15">
        <v>5.25</v>
      </c>
      <c r="W17" s="15">
        <v>8.24</v>
      </c>
      <c r="X17" s="15">
        <v>8.24</v>
      </c>
      <c r="Y17" s="15">
        <v>4.4000000000000004</v>
      </c>
      <c r="Z17" s="15">
        <v>4.4000000000000004</v>
      </c>
      <c r="AA17" s="15">
        <v>0.86</v>
      </c>
      <c r="AB17" s="15">
        <v>0.86</v>
      </c>
    </row>
    <row r="18" spans="1:28" s="16" customFormat="1" x14ac:dyDescent="0.3">
      <c r="A18" s="15"/>
      <c r="B18" s="23"/>
      <c r="C18" s="22"/>
      <c r="D18" s="22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</row>
    <row r="19" spans="1:28" s="16" customFormat="1" x14ac:dyDescent="0.3">
      <c r="A19" s="15"/>
      <c r="B19" s="21" t="s">
        <v>50</v>
      </c>
      <c r="C19" s="22"/>
      <c r="D19" s="22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</row>
    <row r="20" spans="1:28" s="39" customFormat="1" ht="60.75" x14ac:dyDescent="0.3">
      <c r="A20" s="37" t="s">
        <v>294</v>
      </c>
      <c r="B20" s="37" t="s">
        <v>283</v>
      </c>
      <c r="C20" s="38">
        <v>60</v>
      </c>
      <c r="D20" s="38">
        <v>100</v>
      </c>
      <c r="E20" s="37">
        <v>0.59</v>
      </c>
      <c r="F20" s="37">
        <v>0.98</v>
      </c>
      <c r="G20" s="37">
        <v>6.08</v>
      </c>
      <c r="H20" s="37">
        <v>10.130000000000001</v>
      </c>
      <c r="I20" s="37">
        <v>5.19</v>
      </c>
      <c r="J20" s="37">
        <v>8.65</v>
      </c>
      <c r="K20" s="37">
        <v>77.92</v>
      </c>
      <c r="L20" s="37">
        <v>129.86000000000001</v>
      </c>
      <c r="M20" s="37">
        <v>0</v>
      </c>
      <c r="N20" s="37">
        <v>0</v>
      </c>
      <c r="O20" s="37">
        <v>4.8000000000000001E-2</v>
      </c>
      <c r="P20" s="37">
        <v>0.06</v>
      </c>
      <c r="Q20" s="37">
        <v>2.4E-2</v>
      </c>
      <c r="R20" s="37">
        <v>0.04</v>
      </c>
      <c r="S20" s="37">
        <v>15</v>
      </c>
      <c r="T20" s="37">
        <v>25</v>
      </c>
      <c r="U20" s="37">
        <v>8.4</v>
      </c>
      <c r="V20" s="37">
        <v>14</v>
      </c>
      <c r="W20" s="37">
        <v>15.6</v>
      </c>
      <c r="X20" s="37">
        <v>26</v>
      </c>
      <c r="Y20" s="37">
        <v>12</v>
      </c>
      <c r="Z20" s="37">
        <v>20</v>
      </c>
      <c r="AA20" s="37">
        <v>0.57999999999999996</v>
      </c>
      <c r="AB20" s="37">
        <v>0.9</v>
      </c>
    </row>
    <row r="21" spans="1:28" s="16" customFormat="1" ht="60.75" x14ac:dyDescent="0.3">
      <c r="A21" s="15" t="s">
        <v>175</v>
      </c>
      <c r="B21" s="15" t="s">
        <v>137</v>
      </c>
      <c r="C21" s="22" t="s">
        <v>143</v>
      </c>
      <c r="D21" s="22" t="s">
        <v>143</v>
      </c>
      <c r="E21" s="15">
        <v>7.5</v>
      </c>
      <c r="F21" s="15">
        <v>7.5</v>
      </c>
      <c r="G21" s="15">
        <v>7.99</v>
      </c>
      <c r="H21" s="15">
        <v>7.99</v>
      </c>
      <c r="I21" s="15">
        <v>23.09</v>
      </c>
      <c r="J21" s="15">
        <v>23.09</v>
      </c>
      <c r="K21" s="15">
        <v>150</v>
      </c>
      <c r="L21" s="15">
        <v>150</v>
      </c>
      <c r="M21" s="15">
        <v>0.27</v>
      </c>
      <c r="N21" s="15">
        <v>0.27</v>
      </c>
      <c r="O21" s="15">
        <v>0.06</v>
      </c>
      <c r="P21" s="15">
        <v>0.06</v>
      </c>
      <c r="Q21" s="15">
        <v>0.28000000000000003</v>
      </c>
      <c r="R21" s="15">
        <v>0.28000000000000003</v>
      </c>
      <c r="S21" s="15">
        <v>9.9</v>
      </c>
      <c r="T21" s="15">
        <v>9.9</v>
      </c>
      <c r="U21" s="15">
        <v>44.87</v>
      </c>
      <c r="V21" s="15">
        <v>44.87</v>
      </c>
      <c r="W21" s="15">
        <v>81.62</v>
      </c>
      <c r="X21" s="15">
        <v>81.62</v>
      </c>
      <c r="Y21" s="15">
        <v>26.53</v>
      </c>
      <c r="Z21" s="15">
        <v>26.53</v>
      </c>
      <c r="AA21" s="15">
        <v>1.47</v>
      </c>
      <c r="AB21" s="15">
        <v>1.47</v>
      </c>
    </row>
    <row r="22" spans="1:28" s="16" customFormat="1" ht="40.5" x14ac:dyDescent="0.3">
      <c r="A22" s="15" t="s">
        <v>176</v>
      </c>
      <c r="B22" s="15" t="s">
        <v>138</v>
      </c>
      <c r="C22" s="22">
        <v>150</v>
      </c>
      <c r="D22" s="22">
        <v>180</v>
      </c>
      <c r="E22" s="15">
        <v>5.47</v>
      </c>
      <c r="F22" s="15">
        <v>6.84</v>
      </c>
      <c r="G22" s="15">
        <v>6.37</v>
      </c>
      <c r="H22" s="15">
        <v>8.9499999999999993</v>
      </c>
      <c r="I22" s="15">
        <v>36.340000000000003</v>
      </c>
      <c r="J22" s="15">
        <v>45.43</v>
      </c>
      <c r="K22" s="15">
        <v>224</v>
      </c>
      <c r="L22" s="15">
        <v>268.8</v>
      </c>
      <c r="M22" s="15">
        <v>0.03</v>
      </c>
      <c r="N22" s="15">
        <v>0.04</v>
      </c>
      <c r="O22" s="15">
        <v>0.09</v>
      </c>
      <c r="P22" s="15">
        <v>1.0999999999999999E-2</v>
      </c>
      <c r="Q22" s="15">
        <v>0.02</v>
      </c>
      <c r="R22" s="15">
        <v>0.03</v>
      </c>
      <c r="S22" s="15">
        <v>0</v>
      </c>
      <c r="T22" s="15">
        <v>0</v>
      </c>
      <c r="U22" s="15">
        <v>11.81</v>
      </c>
      <c r="V22" s="15">
        <v>14.7</v>
      </c>
      <c r="W22" s="15">
        <v>47.64</v>
      </c>
      <c r="X22" s="15">
        <v>59.5</v>
      </c>
      <c r="Y22" s="15">
        <v>8.36</v>
      </c>
      <c r="Z22" s="15">
        <v>10.45</v>
      </c>
      <c r="AA22" s="15">
        <v>0.85</v>
      </c>
      <c r="AB22" s="15">
        <v>1.06</v>
      </c>
    </row>
    <row r="23" spans="1:28" s="16" customFormat="1" x14ac:dyDescent="0.3">
      <c r="A23" s="15" t="s">
        <v>177</v>
      </c>
      <c r="B23" s="15" t="s">
        <v>63</v>
      </c>
      <c r="C23" s="22">
        <v>100</v>
      </c>
      <c r="D23" s="22">
        <v>100</v>
      </c>
      <c r="E23" s="15">
        <v>12.7</v>
      </c>
      <c r="F23" s="15">
        <v>12.7</v>
      </c>
      <c r="G23" s="15">
        <v>13.92</v>
      </c>
      <c r="H23" s="15">
        <v>13.92</v>
      </c>
      <c r="I23" s="15">
        <v>13.52</v>
      </c>
      <c r="J23" s="15">
        <v>13.52</v>
      </c>
      <c r="K23" s="15">
        <v>236</v>
      </c>
      <c r="L23" s="15">
        <v>236</v>
      </c>
      <c r="M23" s="15">
        <v>1.2E-2</v>
      </c>
      <c r="N23" s="15">
        <v>1.2E-2</v>
      </c>
      <c r="O23" s="15">
        <v>0.1</v>
      </c>
      <c r="P23" s="15">
        <v>0.1</v>
      </c>
      <c r="Q23" s="15">
        <v>0.13</v>
      </c>
      <c r="R23" s="15">
        <v>0.13</v>
      </c>
      <c r="S23" s="15">
        <v>1.62</v>
      </c>
      <c r="T23" s="15">
        <v>1.62</v>
      </c>
      <c r="U23" s="15">
        <v>19.87</v>
      </c>
      <c r="V23" s="15">
        <v>19.87</v>
      </c>
      <c r="W23" s="15">
        <v>151</v>
      </c>
      <c r="X23" s="15">
        <v>151</v>
      </c>
      <c r="Y23" s="15">
        <v>18.850000000000001</v>
      </c>
      <c r="Z23" s="15">
        <v>18.850000000000001</v>
      </c>
      <c r="AA23" s="15">
        <v>0.62</v>
      </c>
      <c r="AB23" s="15">
        <v>0.62</v>
      </c>
    </row>
    <row r="24" spans="1:28" s="16" customFormat="1" ht="40.5" x14ac:dyDescent="0.3">
      <c r="A24" s="15"/>
      <c r="B24" s="15" t="s">
        <v>135</v>
      </c>
      <c r="C24" s="22">
        <v>40</v>
      </c>
      <c r="D24" s="22">
        <v>60</v>
      </c>
      <c r="E24" s="15">
        <v>4.5</v>
      </c>
      <c r="F24" s="15">
        <v>6.75</v>
      </c>
      <c r="G24" s="15">
        <v>2.38</v>
      </c>
      <c r="H24" s="15">
        <v>3.57</v>
      </c>
      <c r="I24" s="15">
        <v>16.8</v>
      </c>
      <c r="J24" s="15">
        <v>25.2</v>
      </c>
      <c r="K24" s="15">
        <v>120</v>
      </c>
      <c r="L24" s="15">
        <v>180</v>
      </c>
      <c r="M24" s="15">
        <v>0</v>
      </c>
      <c r="N24" s="15">
        <v>0</v>
      </c>
      <c r="O24" s="15">
        <v>0.05</v>
      </c>
      <c r="P24" s="15">
        <v>7.0000000000000007E-2</v>
      </c>
      <c r="Q24" s="15">
        <v>1.4999999999999999E-2</v>
      </c>
      <c r="R24" s="15">
        <v>0.02</v>
      </c>
      <c r="S24" s="15">
        <v>0</v>
      </c>
      <c r="T24" s="15">
        <v>0</v>
      </c>
      <c r="U24" s="15">
        <v>6.9</v>
      </c>
      <c r="V24" s="15">
        <v>11.5</v>
      </c>
      <c r="W24" s="15">
        <v>0</v>
      </c>
      <c r="X24" s="15">
        <v>0</v>
      </c>
      <c r="Y24" s="15">
        <v>0</v>
      </c>
      <c r="Z24" s="15">
        <v>0</v>
      </c>
      <c r="AA24" s="15">
        <v>0.6</v>
      </c>
      <c r="AB24" s="15">
        <v>0.08</v>
      </c>
    </row>
    <row r="25" spans="1:28" s="16" customFormat="1" x14ac:dyDescent="0.3">
      <c r="A25" s="15" t="s">
        <v>178</v>
      </c>
      <c r="B25" s="15" t="s">
        <v>82</v>
      </c>
      <c r="C25" s="22">
        <v>200</v>
      </c>
      <c r="D25" s="22">
        <v>200</v>
      </c>
      <c r="E25" s="15">
        <v>0.54</v>
      </c>
      <c r="F25" s="15">
        <v>0.54</v>
      </c>
      <c r="G25" s="15">
        <v>0</v>
      </c>
      <c r="H25" s="15">
        <v>0</v>
      </c>
      <c r="I25" s="15">
        <v>17.579999999999998</v>
      </c>
      <c r="J25" s="15">
        <v>17.579999999999998</v>
      </c>
      <c r="K25" s="15">
        <v>70.53</v>
      </c>
      <c r="L25" s="15">
        <v>70.73</v>
      </c>
      <c r="M25" s="15">
        <v>0.18</v>
      </c>
      <c r="N25" s="15">
        <v>0.18</v>
      </c>
      <c r="O25" s="15">
        <v>5.0000000000000001E-3</v>
      </c>
      <c r="P25" s="15">
        <v>5.0000000000000001E-3</v>
      </c>
      <c r="Q25" s="15">
        <v>0.02</v>
      </c>
      <c r="R25" s="15">
        <v>0.02</v>
      </c>
      <c r="S25" s="15">
        <v>0.03</v>
      </c>
      <c r="T25" s="15">
        <v>0.03</v>
      </c>
      <c r="U25" s="15">
        <v>2.56</v>
      </c>
      <c r="V25" s="15">
        <v>2.56</v>
      </c>
      <c r="W25" s="15">
        <v>3.56</v>
      </c>
      <c r="X25" s="15">
        <v>3.56</v>
      </c>
      <c r="Y25" s="15">
        <v>1.74</v>
      </c>
      <c r="Z25" s="15">
        <v>1.74</v>
      </c>
      <c r="AA25" s="15">
        <v>0.1</v>
      </c>
      <c r="AB25" s="15">
        <v>0.1</v>
      </c>
    </row>
    <row r="26" spans="1:28" s="20" customFormat="1" x14ac:dyDescent="0.3">
      <c r="A26" s="18"/>
      <c r="B26" s="23" t="s">
        <v>139</v>
      </c>
      <c r="C26" s="19"/>
      <c r="D26" s="19"/>
      <c r="E26" s="18">
        <f>E13+E14+E15+E16+E17+E20+E21+E22+E23+E24+E25</f>
        <v>48.05</v>
      </c>
      <c r="F26" s="18">
        <f t="shared" ref="F26:Y26" si="0">F13+F14+F15+F16+F17+F20+F21+F22+F23+F24+F25</f>
        <v>54.309999999999995</v>
      </c>
      <c r="G26" s="18">
        <f t="shared" si="0"/>
        <v>53.38</v>
      </c>
      <c r="H26" s="18">
        <f t="shared" si="0"/>
        <v>62.390000000000008</v>
      </c>
      <c r="I26" s="18">
        <f t="shared" si="0"/>
        <v>213.25</v>
      </c>
      <c r="J26" s="18">
        <f t="shared" si="0"/>
        <v>242.60000000000002</v>
      </c>
      <c r="K26" s="18">
        <f t="shared" si="0"/>
        <v>1561.74</v>
      </c>
      <c r="L26" s="18">
        <f t="shared" si="0"/>
        <v>1778.68</v>
      </c>
      <c r="M26" s="18">
        <f t="shared" si="0"/>
        <v>0.59499999999999997</v>
      </c>
      <c r="N26" s="18">
        <f t="shared" si="0"/>
        <v>0.60499999999999998</v>
      </c>
      <c r="O26" s="18">
        <f t="shared" si="0"/>
        <v>0.753</v>
      </c>
      <c r="P26" s="18">
        <v>0.84</v>
      </c>
      <c r="Q26" s="18">
        <f t="shared" si="0"/>
        <v>0.84100000000000019</v>
      </c>
      <c r="R26" s="18">
        <f t="shared" si="0"/>
        <v>0.87700000000000011</v>
      </c>
      <c r="S26" s="18">
        <f t="shared" si="0"/>
        <v>49.427999999999997</v>
      </c>
      <c r="T26" s="18">
        <f t="shared" si="0"/>
        <v>59.427999999999997</v>
      </c>
      <c r="U26" s="18">
        <f t="shared" si="0"/>
        <v>463.65999999999997</v>
      </c>
      <c r="V26" s="18">
        <f t="shared" si="0"/>
        <v>481.35</v>
      </c>
      <c r="W26" s="18">
        <f t="shared" si="0"/>
        <v>711.4</v>
      </c>
      <c r="X26" s="18">
        <f t="shared" si="0"/>
        <v>733.66</v>
      </c>
      <c r="Y26" s="18">
        <f t="shared" si="0"/>
        <v>168.36000000000004</v>
      </c>
      <c r="Z26" s="18">
        <f>Z13+Z14+Z15+Z16+Z17+Z20+Z21+Z22+Z23+Z24+Z25</f>
        <v>178.45000000000002</v>
      </c>
      <c r="AA26" s="18">
        <f>AA13+AA14+AA15+AA16+AA17+AA20+AA21+AA22+AA23+AA24+AA25</f>
        <v>10.299999999999999</v>
      </c>
      <c r="AB26" s="18">
        <f>AB13+AB14+AB15+AB16+AB17+AB20+AB21+AB22+AB23+AB24+AB25</f>
        <v>9.7899999999999991</v>
      </c>
    </row>
    <row r="27" spans="1:28" s="16" customFormat="1" x14ac:dyDescent="0.3">
      <c r="A27" s="15"/>
      <c r="B27" s="15"/>
      <c r="C27" s="22"/>
      <c r="D27" s="22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</row>
    <row r="28" spans="1:28" s="16" customFormat="1" x14ac:dyDescent="0.3">
      <c r="A28" s="15"/>
      <c r="B28" s="18" t="s">
        <v>141</v>
      </c>
      <c r="C28" s="22"/>
      <c r="D28" s="22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</row>
    <row r="29" spans="1:28" s="16" customFormat="1" x14ac:dyDescent="0.3">
      <c r="A29" s="15"/>
      <c r="B29" s="21" t="s">
        <v>43</v>
      </c>
      <c r="C29" s="22"/>
      <c r="D29" s="22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</row>
    <row r="30" spans="1:28" s="16" customFormat="1" ht="40.5" x14ac:dyDescent="0.3">
      <c r="A30" s="15" t="s">
        <v>179</v>
      </c>
      <c r="B30" s="15" t="s">
        <v>142</v>
      </c>
      <c r="C30" s="22">
        <v>60</v>
      </c>
      <c r="D30" s="22">
        <v>100</v>
      </c>
      <c r="E30" s="15">
        <v>0.82</v>
      </c>
      <c r="F30" s="15">
        <v>1.36</v>
      </c>
      <c r="G30" s="15">
        <v>3.05</v>
      </c>
      <c r="H30" s="15">
        <v>5.08</v>
      </c>
      <c r="I30" s="15">
        <v>8.81</v>
      </c>
      <c r="J30" s="15">
        <v>14.68</v>
      </c>
      <c r="K30" s="15">
        <v>55.68</v>
      </c>
      <c r="L30" s="15">
        <v>92.8</v>
      </c>
      <c r="M30" s="15">
        <v>0</v>
      </c>
      <c r="N30" s="15">
        <v>0</v>
      </c>
      <c r="O30" s="15">
        <v>1.4999999999999999E-2</v>
      </c>
      <c r="P30" s="15">
        <v>2.5000000000000001E-2</v>
      </c>
      <c r="Q30" s="15">
        <v>2.5000000000000001E-2</v>
      </c>
      <c r="R30" s="15">
        <v>3.3000000000000002E-2</v>
      </c>
      <c r="S30" s="15">
        <v>5.5</v>
      </c>
      <c r="T30" s="15">
        <v>8</v>
      </c>
      <c r="U30" s="15">
        <v>16.75</v>
      </c>
      <c r="V30" s="15">
        <v>27.92</v>
      </c>
      <c r="W30" s="15">
        <v>21.78</v>
      </c>
      <c r="X30" s="15">
        <v>36.299999999999997</v>
      </c>
      <c r="Y30" s="15">
        <v>10.5</v>
      </c>
      <c r="Z30" s="15">
        <v>17.5</v>
      </c>
      <c r="AA30" s="15">
        <v>0.63</v>
      </c>
      <c r="AB30" s="15">
        <v>1.05</v>
      </c>
    </row>
    <row r="31" spans="1:28" s="16" customFormat="1" x14ac:dyDescent="0.3">
      <c r="A31" s="15" t="s">
        <v>180</v>
      </c>
      <c r="B31" s="15" t="s">
        <v>64</v>
      </c>
      <c r="C31" s="22">
        <v>200</v>
      </c>
      <c r="D31" s="22">
        <v>220</v>
      </c>
      <c r="E31" s="15">
        <v>11.38</v>
      </c>
      <c r="F31" s="15">
        <v>12.51</v>
      </c>
      <c r="G31" s="15">
        <v>12.53</v>
      </c>
      <c r="H31" s="15">
        <v>14.78</v>
      </c>
      <c r="I31" s="15">
        <v>27.92</v>
      </c>
      <c r="J31" s="15">
        <v>30</v>
      </c>
      <c r="K31" s="15">
        <v>301</v>
      </c>
      <c r="L31" s="15">
        <v>331</v>
      </c>
      <c r="M31" s="15">
        <v>0.15</v>
      </c>
      <c r="N31" s="15">
        <v>0.16500000000000001</v>
      </c>
      <c r="O31" s="15">
        <v>0.18</v>
      </c>
      <c r="P31" s="15">
        <v>0.2</v>
      </c>
      <c r="Q31" s="15">
        <v>0.2</v>
      </c>
      <c r="R31" s="15">
        <v>0.22</v>
      </c>
      <c r="S31" s="15">
        <v>21.67</v>
      </c>
      <c r="T31" s="15">
        <v>23.84</v>
      </c>
      <c r="U31" s="15">
        <v>31.33</v>
      </c>
      <c r="V31" s="15">
        <v>34.46</v>
      </c>
      <c r="W31" s="15">
        <v>225</v>
      </c>
      <c r="X31" s="15">
        <v>247.5</v>
      </c>
      <c r="Y31" s="15">
        <v>49.59</v>
      </c>
      <c r="Z31" s="15">
        <v>54.54</v>
      </c>
      <c r="AA31" s="15">
        <v>1.92</v>
      </c>
      <c r="AB31" s="15">
        <v>2.11</v>
      </c>
    </row>
    <row r="32" spans="1:28" s="16" customFormat="1" ht="40.5" x14ac:dyDescent="0.3">
      <c r="A32" s="15"/>
      <c r="B32" s="15" t="s">
        <v>135</v>
      </c>
      <c r="C32" s="22">
        <v>40</v>
      </c>
      <c r="D32" s="22">
        <v>60</v>
      </c>
      <c r="E32" s="15">
        <v>4.5</v>
      </c>
      <c r="F32" s="15">
        <v>6.75</v>
      </c>
      <c r="G32" s="15">
        <v>2.38</v>
      </c>
      <c r="H32" s="15">
        <v>3.57</v>
      </c>
      <c r="I32" s="15">
        <v>16.8</v>
      </c>
      <c r="J32" s="15">
        <v>25.2</v>
      </c>
      <c r="K32" s="15">
        <v>120</v>
      </c>
      <c r="L32" s="15">
        <v>180</v>
      </c>
      <c r="M32" s="15">
        <v>0</v>
      </c>
      <c r="N32" s="15">
        <v>0</v>
      </c>
      <c r="O32" s="15">
        <v>0.05</v>
      </c>
      <c r="P32" s="15">
        <v>7.0000000000000007E-2</v>
      </c>
      <c r="Q32" s="15">
        <v>1.4999999999999999E-2</v>
      </c>
      <c r="R32" s="15">
        <v>0.02</v>
      </c>
      <c r="S32" s="15">
        <v>0</v>
      </c>
      <c r="T32" s="15">
        <v>0</v>
      </c>
      <c r="U32" s="15">
        <v>6.9</v>
      </c>
      <c r="V32" s="15">
        <v>11.5</v>
      </c>
      <c r="W32" s="15">
        <v>0</v>
      </c>
      <c r="X32" s="15">
        <v>0</v>
      </c>
      <c r="Y32" s="15">
        <v>0</v>
      </c>
      <c r="Z32" s="15">
        <v>0</v>
      </c>
      <c r="AA32" s="15">
        <v>0.6</v>
      </c>
      <c r="AB32" s="15">
        <v>0.08</v>
      </c>
    </row>
    <row r="33" spans="1:28" s="16" customFormat="1" x14ac:dyDescent="0.3">
      <c r="A33" s="15" t="s">
        <v>280</v>
      </c>
      <c r="B33" s="15" t="s">
        <v>247</v>
      </c>
      <c r="C33" s="22">
        <v>200</v>
      </c>
      <c r="D33" s="22">
        <v>200</v>
      </c>
      <c r="E33" s="15">
        <v>2.34</v>
      </c>
      <c r="F33" s="15">
        <v>2.34</v>
      </c>
      <c r="G33" s="15">
        <v>2.57</v>
      </c>
      <c r="H33" s="15">
        <v>2.57</v>
      </c>
      <c r="I33" s="15">
        <v>30.57</v>
      </c>
      <c r="J33" s="15">
        <v>30.57</v>
      </c>
      <c r="K33" s="15">
        <v>117.12</v>
      </c>
      <c r="L33" s="15">
        <v>117.21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0.3</v>
      </c>
      <c r="V33" s="15">
        <v>0.3</v>
      </c>
      <c r="W33" s="15">
        <v>0</v>
      </c>
      <c r="X33" s="15">
        <v>0</v>
      </c>
      <c r="Y33" s="15">
        <v>0</v>
      </c>
      <c r="Z33" s="15">
        <v>0</v>
      </c>
      <c r="AA33" s="15">
        <v>0.45</v>
      </c>
      <c r="AB33" s="15">
        <v>0.45</v>
      </c>
    </row>
    <row r="34" spans="1:28" s="16" customFormat="1" x14ac:dyDescent="0.3">
      <c r="A34" s="15"/>
      <c r="B34" s="15"/>
      <c r="C34" s="22"/>
      <c r="D34" s="22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</row>
    <row r="35" spans="1:28" s="16" customFormat="1" x14ac:dyDescent="0.3">
      <c r="A35" s="15"/>
      <c r="B35" s="21" t="s">
        <v>50</v>
      </c>
      <c r="C35" s="22"/>
      <c r="D35" s="22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</row>
    <row r="36" spans="1:28" s="16" customFormat="1" x14ac:dyDescent="0.3">
      <c r="A36" s="15" t="s">
        <v>182</v>
      </c>
      <c r="B36" s="15" t="s">
        <v>66</v>
      </c>
      <c r="C36" s="22">
        <v>15</v>
      </c>
      <c r="D36" s="22">
        <v>15</v>
      </c>
      <c r="E36" s="15">
        <v>3.9</v>
      </c>
      <c r="F36" s="15">
        <v>3.9</v>
      </c>
      <c r="G36" s="15">
        <v>3.97</v>
      </c>
      <c r="H36" s="15">
        <v>3.97</v>
      </c>
      <c r="I36" s="15">
        <v>0.52</v>
      </c>
      <c r="J36" s="15">
        <v>0.52</v>
      </c>
      <c r="K36" s="15">
        <v>54.75</v>
      </c>
      <c r="L36" s="15">
        <v>54.75</v>
      </c>
      <c r="M36" s="15">
        <v>0.6</v>
      </c>
      <c r="N36" s="15">
        <v>0.6</v>
      </c>
      <c r="O36" s="15">
        <v>0</v>
      </c>
      <c r="P36" s="15">
        <v>0</v>
      </c>
      <c r="Q36" s="15">
        <v>0</v>
      </c>
      <c r="R36" s="15">
        <v>0</v>
      </c>
      <c r="S36" s="15">
        <v>0.04</v>
      </c>
      <c r="T36" s="15">
        <v>0.04</v>
      </c>
      <c r="U36" s="15">
        <v>305</v>
      </c>
      <c r="V36" s="15">
        <v>305</v>
      </c>
      <c r="W36" s="15">
        <v>81</v>
      </c>
      <c r="X36" s="15">
        <v>81</v>
      </c>
      <c r="Y36" s="15">
        <v>0.75</v>
      </c>
      <c r="Z36" s="15">
        <v>0.75</v>
      </c>
      <c r="AA36" s="15">
        <v>0.14000000000000001</v>
      </c>
      <c r="AB36" s="15">
        <v>0.14000000000000001</v>
      </c>
    </row>
    <row r="37" spans="1:28" s="16" customFormat="1" ht="60.75" x14ac:dyDescent="0.3">
      <c r="A37" s="15" t="s">
        <v>183</v>
      </c>
      <c r="B37" s="15" t="s">
        <v>144</v>
      </c>
      <c r="C37" s="22" t="s">
        <v>143</v>
      </c>
      <c r="D37" s="22" t="s">
        <v>143</v>
      </c>
      <c r="E37" s="15">
        <v>7.5</v>
      </c>
      <c r="F37" s="15">
        <v>7.5</v>
      </c>
      <c r="G37" s="15">
        <v>8.5</v>
      </c>
      <c r="H37" s="15">
        <v>8.5</v>
      </c>
      <c r="I37" s="15">
        <v>18.2</v>
      </c>
      <c r="J37" s="15">
        <v>18.2</v>
      </c>
      <c r="K37" s="15">
        <v>155.69999999999999</v>
      </c>
      <c r="L37" s="15">
        <v>155.69999999999999</v>
      </c>
      <c r="M37" s="15">
        <v>0.15</v>
      </c>
      <c r="N37" s="15">
        <v>0.15</v>
      </c>
      <c r="O37" s="15">
        <v>0.45</v>
      </c>
      <c r="P37" s="15">
        <v>0.45</v>
      </c>
      <c r="Q37" s="15">
        <v>0.6</v>
      </c>
      <c r="R37" s="15">
        <v>0.6</v>
      </c>
      <c r="S37" s="15">
        <v>10.25</v>
      </c>
      <c r="T37" s="15">
        <v>10.25</v>
      </c>
      <c r="U37" s="15">
        <v>45.25</v>
      </c>
      <c r="V37" s="15">
        <v>45.25</v>
      </c>
      <c r="W37" s="15">
        <v>78.739999999999995</v>
      </c>
      <c r="X37" s="15">
        <v>78.739999999999995</v>
      </c>
      <c r="Y37" s="15">
        <v>24.45</v>
      </c>
      <c r="Z37" s="15">
        <v>24.45</v>
      </c>
      <c r="AA37" s="15">
        <v>1.1499999999999999</v>
      </c>
      <c r="AB37" s="15">
        <v>1.1499999999999999</v>
      </c>
    </row>
    <row r="38" spans="1:28" s="16" customFormat="1" x14ac:dyDescent="0.3">
      <c r="A38" s="15" t="s">
        <v>184</v>
      </c>
      <c r="B38" s="15" t="s">
        <v>55</v>
      </c>
      <c r="C38" s="22">
        <v>150</v>
      </c>
      <c r="D38" s="22">
        <v>180</v>
      </c>
      <c r="E38" s="15">
        <v>3.7</v>
      </c>
      <c r="F38" s="15">
        <v>4.4400000000000004</v>
      </c>
      <c r="G38" s="15">
        <v>6.37</v>
      </c>
      <c r="H38" s="15">
        <v>7.56</v>
      </c>
      <c r="I38" s="15">
        <v>37.229999999999997</v>
      </c>
      <c r="J38" s="15">
        <v>44.67</v>
      </c>
      <c r="K38" s="15">
        <v>220</v>
      </c>
      <c r="L38" s="15">
        <v>264</v>
      </c>
      <c r="M38" s="15">
        <v>0.03</v>
      </c>
      <c r="N38" s="15">
        <v>0.04</v>
      </c>
      <c r="O38" s="15">
        <v>0.04</v>
      </c>
      <c r="P38" s="15">
        <v>0.05</v>
      </c>
      <c r="Q38" s="15">
        <v>0.02</v>
      </c>
      <c r="R38" s="15">
        <v>0.03</v>
      </c>
      <c r="S38" s="15">
        <v>0</v>
      </c>
      <c r="T38" s="15">
        <v>0</v>
      </c>
      <c r="U38" s="15">
        <v>7.44</v>
      </c>
      <c r="V38" s="15">
        <v>9.3000000000000007</v>
      </c>
      <c r="W38" s="15">
        <v>80.400000000000006</v>
      </c>
      <c r="X38" s="15">
        <v>100</v>
      </c>
      <c r="Y38" s="15">
        <v>26</v>
      </c>
      <c r="Z38" s="15">
        <v>32.5</v>
      </c>
      <c r="AA38" s="15">
        <v>0.53</v>
      </c>
      <c r="AB38" s="15">
        <v>0.67</v>
      </c>
    </row>
    <row r="39" spans="1:28" s="16" customFormat="1" x14ac:dyDescent="0.3">
      <c r="A39" s="15" t="s">
        <v>185</v>
      </c>
      <c r="B39" s="15" t="s">
        <v>278</v>
      </c>
      <c r="C39" s="22" t="s">
        <v>279</v>
      </c>
      <c r="D39" s="22" t="s">
        <v>279</v>
      </c>
      <c r="E39" s="15">
        <v>9.27</v>
      </c>
      <c r="F39" s="15">
        <v>9.27</v>
      </c>
      <c r="G39" s="15">
        <v>7.29</v>
      </c>
      <c r="H39" s="15">
        <v>7.29</v>
      </c>
      <c r="I39" s="15">
        <v>19.88</v>
      </c>
      <c r="J39" s="15">
        <v>19.88</v>
      </c>
      <c r="K39" s="15">
        <v>198</v>
      </c>
      <c r="L39" s="15">
        <v>198</v>
      </c>
      <c r="M39" s="15">
        <v>0.04</v>
      </c>
      <c r="N39" s="15">
        <v>0.04</v>
      </c>
      <c r="O39" s="15">
        <v>0.11</v>
      </c>
      <c r="P39" s="15">
        <v>0.11</v>
      </c>
      <c r="Q39" s="15">
        <v>0.12</v>
      </c>
      <c r="R39" s="15">
        <v>0.13200000000000001</v>
      </c>
      <c r="S39" s="15">
        <v>2.5499999999999998</v>
      </c>
      <c r="T39" s="15">
        <v>2.5499999999999998</v>
      </c>
      <c r="U39" s="15">
        <v>52.95</v>
      </c>
      <c r="V39" s="15">
        <v>52.95</v>
      </c>
      <c r="W39" s="15">
        <v>239.39</v>
      </c>
      <c r="X39" s="15">
        <v>239.39</v>
      </c>
      <c r="Y39" s="15">
        <v>56.27</v>
      </c>
      <c r="Z39" s="15">
        <v>56.27</v>
      </c>
      <c r="AA39" s="15">
        <v>0.89</v>
      </c>
      <c r="AB39" s="15">
        <v>0.89</v>
      </c>
    </row>
    <row r="40" spans="1:28" s="16" customFormat="1" ht="40.5" x14ac:dyDescent="0.3">
      <c r="A40" s="15"/>
      <c r="B40" s="15" t="s">
        <v>135</v>
      </c>
      <c r="C40" s="22">
        <v>40</v>
      </c>
      <c r="D40" s="22">
        <v>60</v>
      </c>
      <c r="E40" s="15">
        <v>4.5</v>
      </c>
      <c r="F40" s="15">
        <v>6.75</v>
      </c>
      <c r="G40" s="15">
        <v>2.38</v>
      </c>
      <c r="H40" s="15">
        <v>3.57</v>
      </c>
      <c r="I40" s="15">
        <v>16.8</v>
      </c>
      <c r="J40" s="15">
        <v>25.2</v>
      </c>
      <c r="K40" s="15">
        <v>120</v>
      </c>
      <c r="L40" s="15">
        <v>180</v>
      </c>
      <c r="M40" s="15">
        <v>0</v>
      </c>
      <c r="N40" s="15">
        <v>0</v>
      </c>
      <c r="O40" s="15">
        <v>0.05</v>
      </c>
      <c r="P40" s="15">
        <v>7.0000000000000007E-2</v>
      </c>
      <c r="Q40" s="15">
        <v>1.4999999999999999E-2</v>
      </c>
      <c r="R40" s="15">
        <v>0.02</v>
      </c>
      <c r="S40" s="15">
        <v>0</v>
      </c>
      <c r="T40" s="15">
        <v>0</v>
      </c>
      <c r="U40" s="15">
        <v>6.9</v>
      </c>
      <c r="V40" s="15">
        <v>11.5</v>
      </c>
      <c r="W40" s="15">
        <v>0</v>
      </c>
      <c r="X40" s="15">
        <v>0</v>
      </c>
      <c r="Y40" s="15">
        <v>0</v>
      </c>
      <c r="Z40" s="15">
        <v>0</v>
      </c>
      <c r="AA40" s="15">
        <v>0.6</v>
      </c>
      <c r="AB40" s="15">
        <v>0.08</v>
      </c>
    </row>
    <row r="41" spans="1:28" s="16" customFormat="1" x14ac:dyDescent="0.3">
      <c r="A41" s="15" t="s">
        <v>173</v>
      </c>
      <c r="B41" s="15" t="s">
        <v>136</v>
      </c>
      <c r="C41" s="22" t="s">
        <v>276</v>
      </c>
      <c r="D41" s="22" t="s">
        <v>276</v>
      </c>
      <c r="E41" s="15">
        <v>0.2</v>
      </c>
      <c r="F41" s="15">
        <v>0.2</v>
      </c>
      <c r="G41" s="15">
        <v>0.05</v>
      </c>
      <c r="H41" s="15">
        <v>0.05</v>
      </c>
      <c r="I41" s="15">
        <v>15.01</v>
      </c>
      <c r="J41" s="15">
        <v>15.01</v>
      </c>
      <c r="K41" s="15">
        <v>61.29</v>
      </c>
      <c r="L41" s="15">
        <v>61.29</v>
      </c>
      <c r="M41" s="15">
        <v>0.05</v>
      </c>
      <c r="N41" s="15">
        <v>0.05</v>
      </c>
      <c r="O41" s="15">
        <v>0</v>
      </c>
      <c r="P41" s="15">
        <v>0</v>
      </c>
      <c r="Q41" s="15">
        <v>0.01</v>
      </c>
      <c r="R41" s="15">
        <v>0.01</v>
      </c>
      <c r="S41" s="15">
        <v>0.1</v>
      </c>
      <c r="T41" s="15">
        <v>0.1</v>
      </c>
      <c r="U41" s="15">
        <v>5.25</v>
      </c>
      <c r="V41" s="15">
        <v>5.25</v>
      </c>
      <c r="W41" s="15">
        <v>8.24</v>
      </c>
      <c r="X41" s="15">
        <v>8.24</v>
      </c>
      <c r="Y41" s="15">
        <v>4.4000000000000004</v>
      </c>
      <c r="Z41" s="15">
        <v>4.4000000000000004</v>
      </c>
      <c r="AA41" s="15">
        <v>0.86</v>
      </c>
      <c r="AB41" s="15">
        <v>0.86</v>
      </c>
    </row>
    <row r="42" spans="1:28" s="20" customFormat="1" x14ac:dyDescent="0.3">
      <c r="A42" s="18"/>
      <c r="B42" s="23" t="s">
        <v>139</v>
      </c>
      <c r="C42" s="19"/>
      <c r="D42" s="19"/>
      <c r="E42" s="18">
        <f>E30+E31+E32+E33+E36+E37+E38+E39+E40+E41</f>
        <v>48.11</v>
      </c>
      <c r="F42" s="18">
        <f t="shared" ref="F42:AB42" si="1">F30+F31+F32+F33+F36+F37+F38+F39+F40+F41</f>
        <v>55.019999999999996</v>
      </c>
      <c r="G42" s="18">
        <f t="shared" si="1"/>
        <v>49.089999999999996</v>
      </c>
      <c r="H42" s="18">
        <f t="shared" si="1"/>
        <v>56.94</v>
      </c>
      <c r="I42" s="18">
        <f t="shared" si="1"/>
        <v>191.73999999999998</v>
      </c>
      <c r="J42" s="18">
        <f t="shared" si="1"/>
        <v>223.92999999999995</v>
      </c>
      <c r="K42" s="18">
        <f t="shared" si="1"/>
        <v>1403.54</v>
      </c>
      <c r="L42" s="18">
        <f t="shared" si="1"/>
        <v>1634.75</v>
      </c>
      <c r="M42" s="18">
        <f t="shared" si="1"/>
        <v>1.02</v>
      </c>
      <c r="N42" s="18">
        <f t="shared" si="1"/>
        <v>1.0450000000000002</v>
      </c>
      <c r="O42" s="18">
        <f t="shared" si="1"/>
        <v>0.89500000000000013</v>
      </c>
      <c r="P42" s="18">
        <f t="shared" si="1"/>
        <v>0.97500000000000009</v>
      </c>
      <c r="Q42" s="18">
        <f t="shared" si="1"/>
        <v>1.0049999999999999</v>
      </c>
      <c r="R42" s="18">
        <f t="shared" si="1"/>
        <v>1.0650000000000002</v>
      </c>
      <c r="S42" s="18">
        <f t="shared" si="1"/>
        <v>40.11</v>
      </c>
      <c r="T42" s="18">
        <f t="shared" si="1"/>
        <v>44.779999999999994</v>
      </c>
      <c r="U42" s="18">
        <f t="shared" si="1"/>
        <v>478.06999999999994</v>
      </c>
      <c r="V42" s="18">
        <f t="shared" si="1"/>
        <v>503.43</v>
      </c>
      <c r="W42" s="18">
        <f t="shared" si="1"/>
        <v>734.55</v>
      </c>
      <c r="X42" s="18">
        <f t="shared" si="1"/>
        <v>791.17</v>
      </c>
      <c r="Y42" s="18">
        <f t="shared" si="1"/>
        <v>171.96</v>
      </c>
      <c r="Z42" s="18">
        <f t="shared" si="1"/>
        <v>190.41000000000003</v>
      </c>
      <c r="AA42" s="18">
        <f t="shared" si="1"/>
        <v>7.7700000000000005</v>
      </c>
      <c r="AB42" s="18">
        <f t="shared" si="1"/>
        <v>7.48</v>
      </c>
    </row>
    <row r="43" spans="1:28" s="16" customFormat="1" x14ac:dyDescent="0.3">
      <c r="A43" s="15"/>
      <c r="B43" s="15"/>
      <c r="C43" s="22"/>
      <c r="D43" s="22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</row>
    <row r="44" spans="1:28" s="16" customFormat="1" x14ac:dyDescent="0.3">
      <c r="A44" s="15"/>
      <c r="B44" s="18" t="s">
        <v>145</v>
      </c>
      <c r="C44" s="22"/>
      <c r="D44" s="22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</row>
    <row r="45" spans="1:28" s="16" customFormat="1" x14ac:dyDescent="0.3">
      <c r="A45" s="15"/>
      <c r="B45" s="21" t="s">
        <v>43</v>
      </c>
      <c r="C45" s="22"/>
      <c r="D45" s="22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</row>
    <row r="46" spans="1:28" s="16" customFormat="1" x14ac:dyDescent="0.3">
      <c r="A46" s="15" t="s">
        <v>174</v>
      </c>
      <c r="B46" s="15" t="s">
        <v>62</v>
      </c>
      <c r="C46" s="22">
        <v>60</v>
      </c>
      <c r="D46" s="22">
        <v>100</v>
      </c>
      <c r="E46" s="15">
        <v>0.5</v>
      </c>
      <c r="F46" s="15">
        <v>0.83</v>
      </c>
      <c r="G46" s="15">
        <v>0.6</v>
      </c>
      <c r="H46" s="15">
        <v>1</v>
      </c>
      <c r="I46" s="15">
        <v>1.56</v>
      </c>
      <c r="J46" s="15">
        <v>2.6</v>
      </c>
      <c r="K46" s="15">
        <v>8.4</v>
      </c>
      <c r="L46" s="15">
        <v>14</v>
      </c>
      <c r="M46" s="15">
        <v>0</v>
      </c>
      <c r="N46" s="15">
        <v>0</v>
      </c>
      <c r="O46" s="15">
        <v>0.01</v>
      </c>
      <c r="P46" s="15">
        <v>1.6E-2</v>
      </c>
      <c r="Q46" s="15">
        <v>2.4E-2</v>
      </c>
      <c r="R46" s="15">
        <v>0.04</v>
      </c>
      <c r="S46" s="15">
        <v>6</v>
      </c>
      <c r="T46" s="15">
        <v>10</v>
      </c>
      <c r="U46" s="15">
        <v>13.8</v>
      </c>
      <c r="V46" s="15">
        <v>23</v>
      </c>
      <c r="W46" s="15">
        <v>25.2</v>
      </c>
      <c r="X46" s="15">
        <v>42</v>
      </c>
      <c r="Y46" s="15">
        <v>8.4</v>
      </c>
      <c r="Z46" s="15">
        <v>14</v>
      </c>
      <c r="AA46" s="15">
        <v>0.36</v>
      </c>
      <c r="AB46" s="15">
        <v>0.6</v>
      </c>
    </row>
    <row r="47" spans="1:28" s="16" customFormat="1" x14ac:dyDescent="0.3">
      <c r="A47" s="15" t="s">
        <v>186</v>
      </c>
      <c r="B47" s="15" t="s">
        <v>57</v>
      </c>
      <c r="C47" s="22">
        <v>150</v>
      </c>
      <c r="D47" s="22">
        <v>180</v>
      </c>
      <c r="E47" s="15">
        <v>3.43</v>
      </c>
      <c r="F47" s="15">
        <v>4.1100000000000003</v>
      </c>
      <c r="G47" s="15">
        <v>7.1</v>
      </c>
      <c r="H47" s="15">
        <v>8.52</v>
      </c>
      <c r="I47" s="15">
        <v>25.3</v>
      </c>
      <c r="J47" s="15">
        <v>30.36</v>
      </c>
      <c r="K47" s="15">
        <v>170</v>
      </c>
      <c r="L47" s="15">
        <v>204</v>
      </c>
      <c r="M47" s="15">
        <v>0.03</v>
      </c>
      <c r="N47" s="15">
        <v>0.04</v>
      </c>
      <c r="O47" s="15">
        <v>0.17</v>
      </c>
      <c r="P47" s="15">
        <v>0.2</v>
      </c>
      <c r="Q47" s="15">
        <v>0.13</v>
      </c>
      <c r="R47" s="15">
        <v>0.15</v>
      </c>
      <c r="S47" s="15">
        <v>27.31</v>
      </c>
      <c r="T47" s="15">
        <v>32.770000000000003</v>
      </c>
      <c r="U47" s="15">
        <v>802</v>
      </c>
      <c r="V47" s="15">
        <v>962.8</v>
      </c>
      <c r="W47" s="15">
        <v>102.3</v>
      </c>
      <c r="X47" s="15">
        <v>123</v>
      </c>
      <c r="Y47" s="15">
        <v>34.450000000000003</v>
      </c>
      <c r="Z47" s="15">
        <v>41.37</v>
      </c>
      <c r="AA47" s="15">
        <v>1.24</v>
      </c>
      <c r="AB47" s="15">
        <v>1.5</v>
      </c>
    </row>
    <row r="48" spans="1:28" s="16" customFormat="1" x14ac:dyDescent="0.3">
      <c r="A48" s="15" t="s">
        <v>187</v>
      </c>
      <c r="B48" s="15" t="s">
        <v>58</v>
      </c>
      <c r="C48" s="22">
        <v>100</v>
      </c>
      <c r="D48" s="22">
        <v>100</v>
      </c>
      <c r="E48" s="15">
        <v>15.14</v>
      </c>
      <c r="F48" s="15">
        <v>15.14</v>
      </c>
      <c r="G48" s="15">
        <v>10.6</v>
      </c>
      <c r="H48" s="15">
        <v>10.6</v>
      </c>
      <c r="I48" s="15">
        <v>6.95</v>
      </c>
      <c r="J48" s="15">
        <v>6.95</v>
      </c>
      <c r="K48" s="15">
        <v>228</v>
      </c>
      <c r="L48" s="15">
        <v>228</v>
      </c>
      <c r="M48" s="15">
        <v>0.04</v>
      </c>
      <c r="N48" s="15">
        <v>0.04</v>
      </c>
      <c r="O48" s="15">
        <v>0.1</v>
      </c>
      <c r="P48" s="15">
        <v>0.1</v>
      </c>
      <c r="Q48" s="15">
        <v>0.14000000000000001</v>
      </c>
      <c r="R48" s="15">
        <v>0.14000000000000001</v>
      </c>
      <c r="S48" s="15">
        <v>5.87</v>
      </c>
      <c r="T48" s="15">
        <v>5.87</v>
      </c>
      <c r="U48" s="15">
        <v>18.399999999999999</v>
      </c>
      <c r="V48" s="15">
        <v>18.399999999999999</v>
      </c>
      <c r="W48" s="15">
        <v>50</v>
      </c>
      <c r="X48" s="15">
        <v>50</v>
      </c>
      <c r="Y48" s="15">
        <v>28.38</v>
      </c>
      <c r="Z48" s="15">
        <v>28.38</v>
      </c>
      <c r="AA48" s="15">
        <v>1.48</v>
      </c>
      <c r="AB48" s="15">
        <v>1.48</v>
      </c>
    </row>
    <row r="49" spans="1:28" s="16" customFormat="1" ht="40.5" x14ac:dyDescent="0.3">
      <c r="A49" s="15"/>
      <c r="B49" s="15" t="s">
        <v>135</v>
      </c>
      <c r="C49" s="22">
        <v>40</v>
      </c>
      <c r="D49" s="22">
        <v>60</v>
      </c>
      <c r="E49" s="15">
        <v>4.5</v>
      </c>
      <c r="F49" s="15">
        <v>6.75</v>
      </c>
      <c r="G49" s="15">
        <v>2.38</v>
      </c>
      <c r="H49" s="15">
        <v>3.57</v>
      </c>
      <c r="I49" s="15">
        <v>16.8</v>
      </c>
      <c r="J49" s="15">
        <v>25.2</v>
      </c>
      <c r="K49" s="15">
        <v>120</v>
      </c>
      <c r="L49" s="15">
        <v>180</v>
      </c>
      <c r="M49" s="15">
        <v>0</v>
      </c>
      <c r="N49" s="15">
        <v>0</v>
      </c>
      <c r="O49" s="15">
        <v>0.05</v>
      </c>
      <c r="P49" s="15">
        <v>7.0000000000000007E-2</v>
      </c>
      <c r="Q49" s="15">
        <v>1.4999999999999999E-2</v>
      </c>
      <c r="R49" s="15">
        <v>0.02</v>
      </c>
      <c r="S49" s="15">
        <v>0</v>
      </c>
      <c r="T49" s="15">
        <v>0</v>
      </c>
      <c r="U49" s="15">
        <v>6.9</v>
      </c>
      <c r="V49" s="15">
        <v>11.5</v>
      </c>
      <c r="W49" s="15">
        <v>0</v>
      </c>
      <c r="X49" s="15">
        <v>0</v>
      </c>
      <c r="Y49" s="15">
        <v>0</v>
      </c>
      <c r="Z49" s="15">
        <v>0</v>
      </c>
      <c r="AA49" s="15">
        <v>0.6</v>
      </c>
      <c r="AB49" s="15">
        <v>0.08</v>
      </c>
    </row>
    <row r="50" spans="1:28" s="16" customFormat="1" x14ac:dyDescent="0.3">
      <c r="A50" s="15" t="s">
        <v>173</v>
      </c>
      <c r="B50" s="15" t="s">
        <v>136</v>
      </c>
      <c r="C50" s="22" t="s">
        <v>276</v>
      </c>
      <c r="D50" s="22" t="s">
        <v>276</v>
      </c>
      <c r="E50" s="15">
        <v>0.2</v>
      </c>
      <c r="F50" s="15">
        <v>0.2</v>
      </c>
      <c r="G50" s="15">
        <v>0.05</v>
      </c>
      <c r="H50" s="15">
        <v>0.05</v>
      </c>
      <c r="I50" s="15">
        <v>15.01</v>
      </c>
      <c r="J50" s="15">
        <v>15.01</v>
      </c>
      <c r="K50" s="15">
        <v>61.29</v>
      </c>
      <c r="L50" s="15">
        <v>61.29</v>
      </c>
      <c r="M50" s="15">
        <v>0.05</v>
      </c>
      <c r="N50" s="15">
        <v>0.05</v>
      </c>
      <c r="O50" s="15">
        <v>0</v>
      </c>
      <c r="P50" s="15">
        <v>0</v>
      </c>
      <c r="Q50" s="15">
        <v>0.01</v>
      </c>
      <c r="R50" s="15">
        <v>0.01</v>
      </c>
      <c r="S50" s="15">
        <v>0.1</v>
      </c>
      <c r="T50" s="15">
        <v>0.1</v>
      </c>
      <c r="U50" s="15">
        <v>5.25</v>
      </c>
      <c r="V50" s="15">
        <v>5.25</v>
      </c>
      <c r="W50" s="15">
        <v>8.24</v>
      </c>
      <c r="X50" s="15">
        <v>8.24</v>
      </c>
      <c r="Y50" s="15">
        <v>4.4000000000000004</v>
      </c>
      <c r="Z50" s="15">
        <v>4.4000000000000004</v>
      </c>
      <c r="AA50" s="15">
        <v>0.86</v>
      </c>
      <c r="AB50" s="15">
        <v>0.86</v>
      </c>
    </row>
    <row r="51" spans="1:28" s="16" customFormat="1" x14ac:dyDescent="0.3">
      <c r="A51" s="15"/>
      <c r="B51" s="15"/>
      <c r="C51" s="22"/>
      <c r="D51" s="22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</row>
    <row r="52" spans="1:28" s="16" customFormat="1" x14ac:dyDescent="0.3">
      <c r="A52" s="15"/>
      <c r="B52" s="21" t="s">
        <v>50</v>
      </c>
      <c r="C52" s="22"/>
      <c r="D52" s="22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</row>
    <row r="53" spans="1:28" s="16" customFormat="1" ht="81" x14ac:dyDescent="0.3">
      <c r="A53" s="15" t="s">
        <v>188</v>
      </c>
      <c r="B53" s="15" t="s">
        <v>284</v>
      </c>
      <c r="C53" s="22">
        <v>60</v>
      </c>
      <c r="D53" s="22">
        <v>100</v>
      </c>
      <c r="E53" s="15">
        <v>0.96</v>
      </c>
      <c r="F53" s="15">
        <v>0.56999999999999995</v>
      </c>
      <c r="G53" s="15">
        <v>3.05</v>
      </c>
      <c r="H53" s="15">
        <v>5.08</v>
      </c>
      <c r="I53" s="15">
        <v>10.82</v>
      </c>
      <c r="J53" s="15">
        <v>18.03</v>
      </c>
      <c r="K53" s="15">
        <v>66.599999999999994</v>
      </c>
      <c r="L53" s="15">
        <v>111</v>
      </c>
      <c r="M53" s="15">
        <v>0.31</v>
      </c>
      <c r="N53" s="15">
        <v>0.52</v>
      </c>
      <c r="O53" s="15">
        <v>0.04</v>
      </c>
      <c r="P53" s="15">
        <v>0.06</v>
      </c>
      <c r="Q53" s="15">
        <v>0.05</v>
      </c>
      <c r="R53" s="15">
        <v>0.08</v>
      </c>
      <c r="S53" s="15">
        <v>6.3</v>
      </c>
      <c r="T53" s="15">
        <v>10.5</v>
      </c>
      <c r="U53" s="15">
        <v>13.38</v>
      </c>
      <c r="V53" s="15">
        <v>22.3</v>
      </c>
      <c r="W53" s="15">
        <v>35.1</v>
      </c>
      <c r="X53" s="15">
        <v>58.8</v>
      </c>
      <c r="Y53" s="15">
        <v>11.04</v>
      </c>
      <c r="Z53" s="15">
        <v>18.399999999999999</v>
      </c>
      <c r="AA53" s="15">
        <v>0.53</v>
      </c>
      <c r="AB53" s="15">
        <v>0.88</v>
      </c>
    </row>
    <row r="54" spans="1:28" s="16" customFormat="1" ht="60.75" x14ac:dyDescent="0.3">
      <c r="A54" s="15" t="s">
        <v>189</v>
      </c>
      <c r="B54" s="15" t="s">
        <v>146</v>
      </c>
      <c r="C54" s="22" t="s">
        <v>143</v>
      </c>
      <c r="D54" s="22" t="s">
        <v>143</v>
      </c>
      <c r="E54" s="15">
        <v>8.36</v>
      </c>
      <c r="F54" s="15">
        <v>8.36</v>
      </c>
      <c r="G54" s="15">
        <v>6.33</v>
      </c>
      <c r="H54" s="15">
        <v>6.33</v>
      </c>
      <c r="I54" s="15">
        <v>27.44</v>
      </c>
      <c r="J54" s="15">
        <v>27.44</v>
      </c>
      <c r="K54" s="15">
        <v>200</v>
      </c>
      <c r="L54" s="15">
        <v>200</v>
      </c>
      <c r="M54" s="15">
        <v>0.01</v>
      </c>
      <c r="N54" s="15">
        <v>0.01</v>
      </c>
      <c r="O54" s="15">
        <v>0.13</v>
      </c>
      <c r="P54" s="15">
        <v>0.13</v>
      </c>
      <c r="Q54" s="15">
        <v>0.09</v>
      </c>
      <c r="R54" s="15">
        <v>0.09</v>
      </c>
      <c r="S54" s="15">
        <v>12.77</v>
      </c>
      <c r="T54" s="15">
        <v>12.77</v>
      </c>
      <c r="U54" s="15">
        <v>20.65</v>
      </c>
      <c r="V54" s="15">
        <v>20.65</v>
      </c>
      <c r="W54" s="15">
        <v>60.4</v>
      </c>
      <c r="X54" s="15">
        <v>60.4</v>
      </c>
      <c r="Y54" s="15">
        <v>25.67</v>
      </c>
      <c r="Z54" s="15">
        <v>25.67</v>
      </c>
      <c r="AA54" s="15">
        <v>1.35</v>
      </c>
      <c r="AB54" s="15">
        <v>1.35</v>
      </c>
    </row>
    <row r="55" spans="1:28" s="16" customFormat="1" ht="40.5" x14ac:dyDescent="0.3">
      <c r="A55" s="15" t="s">
        <v>190</v>
      </c>
      <c r="B55" s="15" t="s">
        <v>69</v>
      </c>
      <c r="C55" s="22">
        <v>200</v>
      </c>
      <c r="D55" s="22">
        <v>220</v>
      </c>
      <c r="E55" s="15">
        <v>10.33</v>
      </c>
      <c r="F55" s="15">
        <v>11.36</v>
      </c>
      <c r="G55" s="15">
        <v>16.8</v>
      </c>
      <c r="H55" s="15">
        <v>18.48</v>
      </c>
      <c r="I55" s="15">
        <v>34.35</v>
      </c>
      <c r="J55" s="15">
        <v>37.78</v>
      </c>
      <c r="K55" s="15">
        <v>354</v>
      </c>
      <c r="L55" s="15">
        <v>389.4</v>
      </c>
      <c r="M55" s="15">
        <v>0</v>
      </c>
      <c r="N55" s="15">
        <v>0</v>
      </c>
      <c r="O55" s="15">
        <v>0.34</v>
      </c>
      <c r="P55" s="15">
        <v>0.37</v>
      </c>
      <c r="Q55" s="15">
        <v>0.24</v>
      </c>
      <c r="R55" s="15">
        <v>0.26</v>
      </c>
      <c r="S55" s="15">
        <v>1.1000000000000001</v>
      </c>
      <c r="T55" s="15">
        <v>1.21</v>
      </c>
      <c r="U55" s="15">
        <v>26.6</v>
      </c>
      <c r="V55" s="15">
        <v>29.2</v>
      </c>
      <c r="W55" s="15">
        <v>336</v>
      </c>
      <c r="X55" s="15">
        <v>369</v>
      </c>
      <c r="Y55" s="15">
        <v>159</v>
      </c>
      <c r="Z55" s="15">
        <v>175</v>
      </c>
      <c r="AA55" s="15">
        <v>0.65</v>
      </c>
      <c r="AB55" s="15">
        <v>0.71</v>
      </c>
    </row>
    <row r="56" spans="1:28" s="16" customFormat="1" ht="40.5" x14ac:dyDescent="0.3">
      <c r="A56" s="15"/>
      <c r="B56" s="15" t="s">
        <v>135</v>
      </c>
      <c r="C56" s="22">
        <v>40</v>
      </c>
      <c r="D56" s="22">
        <v>60</v>
      </c>
      <c r="E56" s="15">
        <v>4.5</v>
      </c>
      <c r="F56" s="15">
        <v>6.75</v>
      </c>
      <c r="G56" s="15">
        <v>2.38</v>
      </c>
      <c r="H56" s="15">
        <v>3.57</v>
      </c>
      <c r="I56" s="15">
        <v>16.8</v>
      </c>
      <c r="J56" s="15">
        <v>25.2</v>
      </c>
      <c r="K56" s="15">
        <v>120</v>
      </c>
      <c r="L56" s="15">
        <v>180</v>
      </c>
      <c r="M56" s="15">
        <v>0</v>
      </c>
      <c r="N56" s="15">
        <v>0</v>
      </c>
      <c r="O56" s="15">
        <v>0.05</v>
      </c>
      <c r="P56" s="15">
        <v>7.0000000000000007E-2</v>
      </c>
      <c r="Q56" s="15">
        <v>1.4999999999999999E-2</v>
      </c>
      <c r="R56" s="15">
        <v>0.02</v>
      </c>
      <c r="S56" s="15">
        <v>0</v>
      </c>
      <c r="T56" s="15">
        <v>0</v>
      </c>
      <c r="U56" s="15">
        <v>6.9</v>
      </c>
      <c r="V56" s="15">
        <v>11.5</v>
      </c>
      <c r="W56" s="15">
        <v>0</v>
      </c>
      <c r="X56" s="15">
        <v>0</v>
      </c>
      <c r="Y56" s="15">
        <v>0</v>
      </c>
      <c r="Z56" s="15">
        <v>0</v>
      </c>
      <c r="AA56" s="15">
        <v>0.6</v>
      </c>
      <c r="AB56" s="15">
        <v>0.08</v>
      </c>
    </row>
    <row r="57" spans="1:28" s="16" customFormat="1" x14ac:dyDescent="0.3">
      <c r="A57" s="15" t="s">
        <v>191</v>
      </c>
      <c r="B57" s="15" t="s">
        <v>83</v>
      </c>
      <c r="C57" s="22">
        <v>200</v>
      </c>
      <c r="D57" s="22">
        <v>200</v>
      </c>
      <c r="E57" s="15">
        <v>0</v>
      </c>
      <c r="F57" s="15">
        <v>0</v>
      </c>
      <c r="G57" s="15">
        <v>0</v>
      </c>
      <c r="H57" s="15">
        <v>0</v>
      </c>
      <c r="I57" s="15">
        <v>39</v>
      </c>
      <c r="J57" s="15">
        <v>39</v>
      </c>
      <c r="K57" s="15">
        <v>76.8</v>
      </c>
      <c r="L57" s="15">
        <v>76.8</v>
      </c>
      <c r="M57" s="15">
        <v>0.09</v>
      </c>
      <c r="N57" s="15">
        <v>0.09</v>
      </c>
      <c r="O57" s="15">
        <v>1.4999999999999999E-2</v>
      </c>
      <c r="P57" s="15">
        <v>1.4999999999999999E-2</v>
      </c>
      <c r="Q57" s="15">
        <v>0.18</v>
      </c>
      <c r="R57" s="15">
        <v>0.18</v>
      </c>
      <c r="S57" s="15">
        <v>9</v>
      </c>
      <c r="T57" s="15">
        <v>9</v>
      </c>
      <c r="U57" s="15">
        <v>10</v>
      </c>
      <c r="V57" s="15">
        <v>10</v>
      </c>
      <c r="W57" s="15">
        <v>80</v>
      </c>
      <c r="X57" s="15">
        <v>80</v>
      </c>
      <c r="Y57" s="15">
        <v>4</v>
      </c>
      <c r="Z57" s="15">
        <v>4</v>
      </c>
      <c r="AA57" s="15">
        <v>1.8</v>
      </c>
      <c r="AB57" s="15">
        <v>1.8</v>
      </c>
    </row>
    <row r="58" spans="1:28" s="20" customFormat="1" x14ac:dyDescent="0.3">
      <c r="A58" s="18"/>
      <c r="B58" s="23" t="s">
        <v>139</v>
      </c>
      <c r="C58" s="19"/>
      <c r="D58" s="19"/>
      <c r="E58" s="18">
        <f>E46+E47+E48+E49+E50+E53+E54+E55+E56+E57</f>
        <v>47.92</v>
      </c>
      <c r="F58" s="18">
        <f t="shared" ref="F58:AB58" si="2">F46+F47+F48+F49+F50+F53+F54+F55+F56+F57</f>
        <v>54.07</v>
      </c>
      <c r="G58" s="18">
        <f t="shared" si="2"/>
        <v>49.29</v>
      </c>
      <c r="H58" s="18">
        <f t="shared" si="2"/>
        <v>57.199999999999996</v>
      </c>
      <c r="I58" s="18">
        <f t="shared" si="2"/>
        <v>194.03</v>
      </c>
      <c r="J58" s="18">
        <f t="shared" si="2"/>
        <v>227.57</v>
      </c>
      <c r="K58" s="18">
        <f t="shared" si="2"/>
        <v>1405.09</v>
      </c>
      <c r="L58" s="18">
        <f t="shared" si="2"/>
        <v>1644.49</v>
      </c>
      <c r="M58" s="18">
        <f t="shared" si="2"/>
        <v>0.53</v>
      </c>
      <c r="N58" s="18">
        <f t="shared" si="2"/>
        <v>0.75</v>
      </c>
      <c r="O58" s="18">
        <f t="shared" si="2"/>
        <v>0.90500000000000014</v>
      </c>
      <c r="P58" s="18">
        <f t="shared" si="2"/>
        <v>1.0309999999999999</v>
      </c>
      <c r="Q58" s="18">
        <f t="shared" si="2"/>
        <v>0.89400000000000013</v>
      </c>
      <c r="R58" s="18">
        <f t="shared" si="2"/>
        <v>0.99</v>
      </c>
      <c r="S58" s="18">
        <f t="shared" si="2"/>
        <v>68.449999999999989</v>
      </c>
      <c r="T58" s="18">
        <f t="shared" si="2"/>
        <v>82.22</v>
      </c>
      <c r="U58" s="18">
        <f t="shared" si="2"/>
        <v>923.87999999999988</v>
      </c>
      <c r="V58" s="18">
        <f t="shared" si="2"/>
        <v>1114.6000000000001</v>
      </c>
      <c r="W58" s="18">
        <f t="shared" si="2"/>
        <v>697.24</v>
      </c>
      <c r="X58" s="18">
        <f t="shared" si="2"/>
        <v>791.44</v>
      </c>
      <c r="Y58" s="18">
        <f t="shared" si="2"/>
        <v>275.34000000000003</v>
      </c>
      <c r="Z58" s="18">
        <f t="shared" si="2"/>
        <v>311.22000000000003</v>
      </c>
      <c r="AA58" s="18">
        <f t="shared" si="2"/>
        <v>9.4700000000000006</v>
      </c>
      <c r="AB58" s="18">
        <f t="shared" si="2"/>
        <v>9.34</v>
      </c>
    </row>
    <row r="59" spans="1:28" s="16" customFormat="1" x14ac:dyDescent="0.3">
      <c r="A59" s="15"/>
      <c r="B59" s="15"/>
      <c r="C59" s="22"/>
      <c r="D59" s="22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</row>
    <row r="60" spans="1:28" s="16" customFormat="1" x14ac:dyDescent="0.3">
      <c r="A60" s="15"/>
      <c r="B60" s="18" t="s">
        <v>147</v>
      </c>
      <c r="C60" s="22"/>
      <c r="D60" s="22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</row>
    <row r="61" spans="1:28" s="16" customFormat="1" x14ac:dyDescent="0.3">
      <c r="A61" s="15"/>
      <c r="B61" s="21" t="s">
        <v>43</v>
      </c>
      <c r="C61" s="22"/>
      <c r="D61" s="22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</row>
    <row r="62" spans="1:28" s="16" customFormat="1" x14ac:dyDescent="0.3">
      <c r="A62" s="15" t="s">
        <v>170</v>
      </c>
      <c r="B62" s="15" t="s">
        <v>51</v>
      </c>
      <c r="C62" s="22">
        <v>200</v>
      </c>
      <c r="D62" s="22">
        <v>200</v>
      </c>
      <c r="E62" s="15">
        <v>0.52</v>
      </c>
      <c r="F62" s="15">
        <v>0.52</v>
      </c>
      <c r="G62" s="15">
        <v>0.34</v>
      </c>
      <c r="H62" s="15">
        <v>0.34</v>
      </c>
      <c r="I62" s="15">
        <v>28.82</v>
      </c>
      <c r="J62" s="15">
        <v>28.82</v>
      </c>
      <c r="K62" s="15">
        <v>104</v>
      </c>
      <c r="L62" s="15">
        <v>104</v>
      </c>
      <c r="M62" s="15">
        <v>0</v>
      </c>
      <c r="N62" s="15">
        <v>0</v>
      </c>
      <c r="O62" s="15">
        <v>0.05</v>
      </c>
      <c r="P62" s="15">
        <v>0.05</v>
      </c>
      <c r="Q62" s="15">
        <v>0.03</v>
      </c>
      <c r="R62" s="15">
        <v>0.03</v>
      </c>
      <c r="S62" s="15">
        <v>20.8</v>
      </c>
      <c r="T62" s="15">
        <v>20.8</v>
      </c>
      <c r="U62" s="15">
        <v>25.6</v>
      </c>
      <c r="V62" s="15">
        <v>25.6</v>
      </c>
      <c r="W62" s="15">
        <v>0.02</v>
      </c>
      <c r="X62" s="15">
        <v>0.02</v>
      </c>
      <c r="Y62" s="15">
        <v>30.4</v>
      </c>
      <c r="Z62" s="15">
        <v>30.4</v>
      </c>
      <c r="AA62" s="15">
        <v>1.5</v>
      </c>
      <c r="AB62" s="15">
        <v>1.5</v>
      </c>
    </row>
    <row r="63" spans="1:28" s="16" customFormat="1" ht="40.5" x14ac:dyDescent="0.3">
      <c r="A63" s="15" t="s">
        <v>192</v>
      </c>
      <c r="B63" s="15" t="s">
        <v>148</v>
      </c>
      <c r="C63" s="22" t="s">
        <v>277</v>
      </c>
      <c r="D63" s="22" t="s">
        <v>277</v>
      </c>
      <c r="E63" s="15">
        <v>6.4</v>
      </c>
      <c r="F63" s="15">
        <v>6.44</v>
      </c>
      <c r="G63" s="15">
        <v>7.29</v>
      </c>
      <c r="H63" s="15">
        <v>7.29</v>
      </c>
      <c r="I63" s="15">
        <v>35.97</v>
      </c>
      <c r="J63" s="15">
        <v>35.97</v>
      </c>
      <c r="K63" s="15">
        <v>232</v>
      </c>
      <c r="L63" s="15">
        <v>232</v>
      </c>
      <c r="M63" s="15">
        <v>0.05</v>
      </c>
      <c r="N63" s="15">
        <v>0.05</v>
      </c>
      <c r="O63" s="15">
        <v>0.13</v>
      </c>
      <c r="P63" s="15">
        <v>0.13</v>
      </c>
      <c r="Q63" s="15">
        <v>0.16</v>
      </c>
      <c r="R63" s="15">
        <v>0.16</v>
      </c>
      <c r="S63" s="15">
        <v>1.3</v>
      </c>
      <c r="T63" s="15">
        <v>1.3</v>
      </c>
      <c r="U63" s="15">
        <v>339</v>
      </c>
      <c r="V63" s="15">
        <v>339</v>
      </c>
      <c r="W63" s="15">
        <v>166</v>
      </c>
      <c r="X63" s="15">
        <v>166</v>
      </c>
      <c r="Y63" s="15">
        <v>39.65</v>
      </c>
      <c r="Z63" s="15">
        <v>39.65</v>
      </c>
      <c r="AA63" s="15">
        <v>0.81</v>
      </c>
      <c r="AB63" s="15">
        <v>0.81</v>
      </c>
    </row>
    <row r="64" spans="1:28" s="16" customFormat="1" x14ac:dyDescent="0.3">
      <c r="A64" s="15" t="s">
        <v>193</v>
      </c>
      <c r="B64" s="15" t="s">
        <v>60</v>
      </c>
      <c r="C64" s="22">
        <v>60</v>
      </c>
      <c r="D64" s="22">
        <v>60</v>
      </c>
      <c r="E64" s="15">
        <v>7.9</v>
      </c>
      <c r="F64" s="15">
        <v>7.9</v>
      </c>
      <c r="G64" s="15">
        <v>6.9</v>
      </c>
      <c r="H64" s="15">
        <v>6.9</v>
      </c>
      <c r="I64" s="15">
        <v>33.130000000000003</v>
      </c>
      <c r="J64" s="15">
        <v>33.130000000000003</v>
      </c>
      <c r="K64" s="15">
        <v>208</v>
      </c>
      <c r="L64" s="15">
        <v>208</v>
      </c>
      <c r="M64" s="15">
        <v>0.01</v>
      </c>
      <c r="N64" s="15">
        <v>0.01</v>
      </c>
      <c r="O64" s="15">
        <v>7.0000000000000007E-2</v>
      </c>
      <c r="P64" s="15">
        <v>7.0000000000000007E-2</v>
      </c>
      <c r="Q64" s="15">
        <v>0.08</v>
      </c>
      <c r="R64" s="15">
        <v>0.08</v>
      </c>
      <c r="S64" s="15">
        <v>0.22</v>
      </c>
      <c r="T64" s="15">
        <v>0.22</v>
      </c>
      <c r="U64" s="15">
        <v>141.71</v>
      </c>
      <c r="V64" s="15">
        <v>141.71</v>
      </c>
      <c r="W64" s="15">
        <v>78.88</v>
      </c>
      <c r="X64" s="15">
        <v>78.88</v>
      </c>
      <c r="Y64" s="15">
        <v>11.68</v>
      </c>
      <c r="Z64" s="15">
        <v>11.68</v>
      </c>
      <c r="AA64" s="15">
        <v>0.57999999999999996</v>
      </c>
      <c r="AB64" s="15">
        <v>0.57999999999999996</v>
      </c>
    </row>
    <row r="65" spans="1:28" s="16" customFormat="1" ht="40.5" x14ac:dyDescent="0.3">
      <c r="A65" s="15"/>
      <c r="B65" s="15" t="s">
        <v>135</v>
      </c>
      <c r="C65" s="22">
        <v>40</v>
      </c>
      <c r="D65" s="22">
        <v>60</v>
      </c>
      <c r="E65" s="15">
        <v>4.5</v>
      </c>
      <c r="F65" s="15">
        <v>6.75</v>
      </c>
      <c r="G65" s="15">
        <v>2.38</v>
      </c>
      <c r="H65" s="15">
        <v>3.57</v>
      </c>
      <c r="I65" s="15">
        <v>16.8</v>
      </c>
      <c r="J65" s="15">
        <v>25.2</v>
      </c>
      <c r="K65" s="15">
        <v>120</v>
      </c>
      <c r="L65" s="15">
        <v>180</v>
      </c>
      <c r="M65" s="15">
        <v>0</v>
      </c>
      <c r="N65" s="15">
        <v>0</v>
      </c>
      <c r="O65" s="15">
        <v>0.05</v>
      </c>
      <c r="P65" s="15">
        <v>7.0000000000000007E-2</v>
      </c>
      <c r="Q65" s="15">
        <v>1.4999999999999999E-2</v>
      </c>
      <c r="R65" s="15">
        <v>0.02</v>
      </c>
      <c r="S65" s="15">
        <v>0</v>
      </c>
      <c r="T65" s="15">
        <v>0</v>
      </c>
      <c r="U65" s="15">
        <v>6.9</v>
      </c>
      <c r="V65" s="15">
        <v>11.5</v>
      </c>
      <c r="W65" s="15">
        <v>0</v>
      </c>
      <c r="X65" s="15">
        <v>0</v>
      </c>
      <c r="Y65" s="15">
        <v>0</v>
      </c>
      <c r="Z65" s="15">
        <v>0</v>
      </c>
      <c r="AA65" s="15">
        <v>0.6</v>
      </c>
      <c r="AB65" s="15">
        <v>0.08</v>
      </c>
    </row>
    <row r="66" spans="1:28" s="16" customFormat="1" x14ac:dyDescent="0.3">
      <c r="A66" s="15" t="s">
        <v>178</v>
      </c>
      <c r="B66" s="15" t="s">
        <v>82</v>
      </c>
      <c r="C66" s="22">
        <v>200</v>
      </c>
      <c r="D66" s="22">
        <v>200</v>
      </c>
      <c r="E66" s="15">
        <v>0.54</v>
      </c>
      <c r="F66" s="15">
        <v>0.54</v>
      </c>
      <c r="G66" s="15">
        <v>0</v>
      </c>
      <c r="H66" s="15">
        <v>0</v>
      </c>
      <c r="I66" s="15">
        <v>17.579999999999998</v>
      </c>
      <c r="J66" s="15">
        <v>17.579999999999998</v>
      </c>
      <c r="K66" s="15">
        <v>70.53</v>
      </c>
      <c r="L66" s="15">
        <v>70.53</v>
      </c>
      <c r="M66" s="15">
        <v>0.18</v>
      </c>
      <c r="N66" s="15">
        <v>0.18</v>
      </c>
      <c r="O66" s="15">
        <v>5.0000000000000001E-3</v>
      </c>
      <c r="P66" s="15">
        <v>5.0000000000000001E-3</v>
      </c>
      <c r="Q66" s="15">
        <v>0.02</v>
      </c>
      <c r="R66" s="15">
        <v>0.02</v>
      </c>
      <c r="S66" s="15">
        <v>0.03</v>
      </c>
      <c r="T66" s="15">
        <v>0.03</v>
      </c>
      <c r="U66" s="15">
        <v>2.56</v>
      </c>
      <c r="V66" s="15">
        <v>2.56</v>
      </c>
      <c r="W66" s="15">
        <v>3.56</v>
      </c>
      <c r="X66" s="15">
        <v>3.56</v>
      </c>
      <c r="Y66" s="15">
        <v>1.74</v>
      </c>
      <c r="Z66" s="15">
        <v>1.74</v>
      </c>
      <c r="AA66" s="15">
        <v>0.1</v>
      </c>
      <c r="AB66" s="15">
        <v>0.1</v>
      </c>
    </row>
    <row r="67" spans="1:28" s="16" customFormat="1" x14ac:dyDescent="0.3">
      <c r="A67" s="15"/>
      <c r="B67" s="15"/>
      <c r="C67" s="22"/>
      <c r="D67" s="22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</row>
    <row r="68" spans="1:28" s="16" customFormat="1" x14ac:dyDescent="0.3">
      <c r="A68" s="15"/>
      <c r="B68" s="21" t="s">
        <v>50</v>
      </c>
      <c r="C68" s="22"/>
      <c r="D68" s="22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</row>
    <row r="69" spans="1:28" s="16" customFormat="1" ht="81" x14ac:dyDescent="0.3">
      <c r="A69" s="15" t="s">
        <v>194</v>
      </c>
      <c r="B69" s="15" t="s">
        <v>285</v>
      </c>
      <c r="C69" s="22">
        <v>60</v>
      </c>
      <c r="D69" s="22">
        <v>100</v>
      </c>
      <c r="E69" s="15">
        <v>0.75</v>
      </c>
      <c r="F69" s="15">
        <v>1.25</v>
      </c>
      <c r="G69" s="15">
        <v>4.05</v>
      </c>
      <c r="H69" s="15">
        <v>6.75</v>
      </c>
      <c r="I69" s="15">
        <v>8.16</v>
      </c>
      <c r="J69" s="15">
        <v>13.6</v>
      </c>
      <c r="K69" s="15">
        <v>77.06</v>
      </c>
      <c r="L69" s="15">
        <v>128.4</v>
      </c>
      <c r="M69" s="15">
        <v>0</v>
      </c>
      <c r="N69" s="15">
        <v>0</v>
      </c>
      <c r="O69" s="15">
        <v>0.03</v>
      </c>
      <c r="P69" s="15">
        <v>0.05</v>
      </c>
      <c r="Q69" s="15">
        <v>0.04</v>
      </c>
      <c r="R69" s="15">
        <v>6.6000000000000003E-2</v>
      </c>
      <c r="S69" s="15">
        <v>2.9</v>
      </c>
      <c r="T69" s="15">
        <v>4.8</v>
      </c>
      <c r="U69" s="15">
        <v>29.6</v>
      </c>
      <c r="V69" s="15">
        <v>49.3</v>
      </c>
      <c r="W69" s="15">
        <v>31.9</v>
      </c>
      <c r="X69" s="15">
        <v>53</v>
      </c>
      <c r="Y69" s="15">
        <v>22.04</v>
      </c>
      <c r="Z69" s="15">
        <v>36.700000000000003</v>
      </c>
      <c r="AA69" s="15">
        <v>0.41</v>
      </c>
      <c r="AB69" s="15">
        <v>0.62</v>
      </c>
    </row>
    <row r="70" spans="1:28" s="16" customFormat="1" ht="40.5" x14ac:dyDescent="0.3">
      <c r="A70" s="15" t="s">
        <v>195</v>
      </c>
      <c r="B70" s="15" t="s">
        <v>149</v>
      </c>
      <c r="C70" s="22" t="s">
        <v>143</v>
      </c>
      <c r="D70" s="22" t="s">
        <v>143</v>
      </c>
      <c r="E70" s="15">
        <v>7.02</v>
      </c>
      <c r="F70" s="15">
        <v>7.02</v>
      </c>
      <c r="G70" s="15">
        <v>8.1999999999999993</v>
      </c>
      <c r="H70" s="15">
        <v>8.1999999999999993</v>
      </c>
      <c r="I70" s="15">
        <v>17.32</v>
      </c>
      <c r="J70" s="15">
        <v>17.32</v>
      </c>
      <c r="K70" s="15">
        <v>171.3</v>
      </c>
      <c r="L70" s="15">
        <v>171.3</v>
      </c>
      <c r="M70" s="15">
        <v>0.18</v>
      </c>
      <c r="N70" s="15">
        <v>0.18</v>
      </c>
      <c r="O70" s="15">
        <v>0.12</v>
      </c>
      <c r="P70" s="15">
        <v>0.12</v>
      </c>
      <c r="Q70" s="15">
        <v>0.1</v>
      </c>
      <c r="R70" s="15">
        <v>0.1</v>
      </c>
      <c r="S70" s="15">
        <v>10.68</v>
      </c>
      <c r="T70" s="15">
        <v>10.68</v>
      </c>
      <c r="U70" s="15">
        <v>28.84</v>
      </c>
      <c r="V70" s="15">
        <v>28.84</v>
      </c>
      <c r="W70" s="15">
        <v>105.4</v>
      </c>
      <c r="X70" s="15">
        <v>105.4</v>
      </c>
      <c r="Y70" s="15">
        <v>29.7</v>
      </c>
      <c r="Z70" s="15">
        <v>29.7</v>
      </c>
      <c r="AA70" s="15">
        <v>1.38</v>
      </c>
      <c r="AB70" s="15">
        <v>1.38</v>
      </c>
    </row>
    <row r="71" spans="1:28" s="16" customFormat="1" x14ac:dyDescent="0.3">
      <c r="A71" s="15" t="s">
        <v>196</v>
      </c>
      <c r="B71" s="15" t="s">
        <v>65</v>
      </c>
      <c r="C71" s="22">
        <v>200</v>
      </c>
      <c r="D71" s="22">
        <v>220</v>
      </c>
      <c r="E71" s="15">
        <v>15.14</v>
      </c>
      <c r="F71" s="15">
        <v>16.649999999999999</v>
      </c>
      <c r="G71" s="15">
        <v>14.9</v>
      </c>
      <c r="H71" s="15">
        <v>16.39</v>
      </c>
      <c r="I71" s="15">
        <v>12.95</v>
      </c>
      <c r="J71" s="15">
        <v>14.24</v>
      </c>
      <c r="K71" s="15">
        <v>246</v>
      </c>
      <c r="L71" s="15">
        <v>270.60000000000002</v>
      </c>
      <c r="M71" s="15">
        <v>0.18</v>
      </c>
      <c r="N71" s="15">
        <v>0.185</v>
      </c>
      <c r="O71" s="15">
        <v>0.12</v>
      </c>
      <c r="P71" s="15">
        <v>0.13</v>
      </c>
      <c r="Q71" s="15">
        <v>0.17</v>
      </c>
      <c r="R71" s="15">
        <v>0.2</v>
      </c>
      <c r="S71" s="15">
        <v>20.79</v>
      </c>
      <c r="T71" s="15">
        <v>23.29</v>
      </c>
      <c r="U71" s="15">
        <v>45.9</v>
      </c>
      <c r="V71" s="15">
        <v>50.5</v>
      </c>
      <c r="W71" s="15">
        <v>188</v>
      </c>
      <c r="X71" s="15">
        <v>206</v>
      </c>
      <c r="Y71" s="15">
        <v>41.3</v>
      </c>
      <c r="Z71" s="15">
        <v>45.4</v>
      </c>
      <c r="AA71" s="15">
        <v>2.7</v>
      </c>
      <c r="AB71" s="15">
        <v>3.05</v>
      </c>
    </row>
    <row r="72" spans="1:28" s="16" customFormat="1" ht="40.5" x14ac:dyDescent="0.3">
      <c r="A72" s="15"/>
      <c r="B72" s="15" t="s">
        <v>135</v>
      </c>
      <c r="C72" s="22">
        <v>40</v>
      </c>
      <c r="D72" s="22">
        <v>60</v>
      </c>
      <c r="E72" s="15">
        <v>4.5</v>
      </c>
      <c r="F72" s="15">
        <v>6.75</v>
      </c>
      <c r="G72" s="15">
        <v>2.38</v>
      </c>
      <c r="H72" s="15">
        <v>3.57</v>
      </c>
      <c r="I72" s="15">
        <v>16.8</v>
      </c>
      <c r="J72" s="15">
        <v>25.2</v>
      </c>
      <c r="K72" s="15">
        <v>120</v>
      </c>
      <c r="L72" s="15">
        <v>180</v>
      </c>
      <c r="M72" s="15">
        <v>0</v>
      </c>
      <c r="N72" s="15">
        <v>0</v>
      </c>
      <c r="O72" s="15">
        <v>0.05</v>
      </c>
      <c r="P72" s="15">
        <v>7.0000000000000007E-2</v>
      </c>
      <c r="Q72" s="15">
        <v>1.4999999999999999E-2</v>
      </c>
      <c r="R72" s="15">
        <v>0.02</v>
      </c>
      <c r="S72" s="15">
        <v>0</v>
      </c>
      <c r="T72" s="15">
        <v>0</v>
      </c>
      <c r="U72" s="15">
        <v>6.9</v>
      </c>
      <c r="V72" s="15">
        <v>11.5</v>
      </c>
      <c r="W72" s="15">
        <v>0</v>
      </c>
      <c r="X72" s="15">
        <v>0</v>
      </c>
      <c r="Y72" s="15">
        <v>0</v>
      </c>
      <c r="Z72" s="15">
        <v>0</v>
      </c>
      <c r="AA72" s="15">
        <v>0.6</v>
      </c>
      <c r="AB72" s="15">
        <v>0.08</v>
      </c>
    </row>
    <row r="73" spans="1:28" s="16" customFormat="1" x14ac:dyDescent="0.3">
      <c r="A73" s="15" t="s">
        <v>173</v>
      </c>
      <c r="B73" s="15" t="s">
        <v>136</v>
      </c>
      <c r="C73" s="22" t="s">
        <v>276</v>
      </c>
      <c r="D73" s="22" t="s">
        <v>276</v>
      </c>
      <c r="E73" s="15">
        <v>0.2</v>
      </c>
      <c r="F73" s="15">
        <v>0.2</v>
      </c>
      <c r="G73" s="15">
        <v>0.05</v>
      </c>
      <c r="H73" s="15">
        <v>0.05</v>
      </c>
      <c r="I73" s="15">
        <v>15.01</v>
      </c>
      <c r="J73" s="15">
        <v>15.01</v>
      </c>
      <c r="K73" s="15">
        <v>61.29</v>
      </c>
      <c r="L73" s="15">
        <v>61.29</v>
      </c>
      <c r="M73" s="15">
        <v>0.05</v>
      </c>
      <c r="N73" s="15">
        <v>0.05</v>
      </c>
      <c r="O73" s="15">
        <v>0</v>
      </c>
      <c r="P73" s="15">
        <v>0</v>
      </c>
      <c r="Q73" s="15">
        <v>0.01</v>
      </c>
      <c r="R73" s="15">
        <v>0.01</v>
      </c>
      <c r="S73" s="15">
        <v>0.1</v>
      </c>
      <c r="T73" s="15">
        <v>0.1</v>
      </c>
      <c r="U73" s="15">
        <v>5.25</v>
      </c>
      <c r="V73" s="15">
        <v>5.25</v>
      </c>
      <c r="W73" s="15">
        <v>8.24</v>
      </c>
      <c r="X73" s="15">
        <v>8.24</v>
      </c>
      <c r="Y73" s="15">
        <v>4.4000000000000004</v>
      </c>
      <c r="Z73" s="15">
        <v>4.4000000000000004</v>
      </c>
      <c r="AA73" s="15">
        <v>0.86</v>
      </c>
      <c r="AB73" s="15">
        <v>0.86</v>
      </c>
    </row>
    <row r="74" spans="1:28" s="20" customFormat="1" x14ac:dyDescent="0.3">
      <c r="A74" s="18"/>
      <c r="B74" s="23" t="s">
        <v>139</v>
      </c>
      <c r="C74" s="19"/>
      <c r="D74" s="19"/>
      <c r="E74" s="18">
        <f>E62+E63+E64+E65+E66+E69+E70+E71+E72+E73</f>
        <v>47.47</v>
      </c>
      <c r="F74" s="18">
        <f t="shared" ref="F74:AB74" si="3">F62+F63+F64+F65+F66+F69+F70+F71+F72+F73</f>
        <v>54.019999999999996</v>
      </c>
      <c r="G74" s="18">
        <f t="shared" si="3"/>
        <v>46.49</v>
      </c>
      <c r="H74" s="18">
        <f t="shared" si="3"/>
        <v>53.059999999999995</v>
      </c>
      <c r="I74" s="18">
        <f t="shared" si="3"/>
        <v>202.53999999999996</v>
      </c>
      <c r="J74" s="18">
        <f t="shared" si="3"/>
        <v>226.06999999999996</v>
      </c>
      <c r="K74" s="18">
        <f t="shared" si="3"/>
        <v>1410.1799999999998</v>
      </c>
      <c r="L74" s="18">
        <f t="shared" si="3"/>
        <v>1606.12</v>
      </c>
      <c r="M74" s="18">
        <f t="shared" si="3"/>
        <v>0.65</v>
      </c>
      <c r="N74" s="18">
        <f t="shared" si="3"/>
        <v>0.65500000000000003</v>
      </c>
      <c r="O74" s="18">
        <f t="shared" si="3"/>
        <v>0.625</v>
      </c>
      <c r="P74" s="18">
        <f t="shared" si="3"/>
        <v>0.69500000000000006</v>
      </c>
      <c r="Q74" s="18">
        <f t="shared" si="3"/>
        <v>0.64000000000000012</v>
      </c>
      <c r="R74" s="18">
        <f t="shared" si="3"/>
        <v>0.70600000000000018</v>
      </c>
      <c r="S74" s="18">
        <f t="shared" si="3"/>
        <v>56.82</v>
      </c>
      <c r="T74" s="18">
        <f t="shared" si="3"/>
        <v>61.22</v>
      </c>
      <c r="U74" s="18">
        <f t="shared" si="3"/>
        <v>632.26</v>
      </c>
      <c r="V74" s="18">
        <f t="shared" si="3"/>
        <v>665.76</v>
      </c>
      <c r="W74" s="18">
        <f t="shared" si="3"/>
        <v>582</v>
      </c>
      <c r="X74" s="18">
        <f t="shared" si="3"/>
        <v>621.1</v>
      </c>
      <c r="Y74" s="18">
        <f t="shared" si="3"/>
        <v>180.91</v>
      </c>
      <c r="Z74" s="18">
        <f t="shared" si="3"/>
        <v>199.67</v>
      </c>
      <c r="AA74" s="18">
        <f t="shared" si="3"/>
        <v>9.5399999999999991</v>
      </c>
      <c r="AB74" s="18">
        <f t="shared" si="3"/>
        <v>9.06</v>
      </c>
    </row>
    <row r="75" spans="1:28" s="16" customFormat="1" x14ac:dyDescent="0.3">
      <c r="A75" s="15"/>
      <c r="B75" s="15"/>
      <c r="C75" s="22"/>
      <c r="D75" s="22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</row>
    <row r="76" spans="1:28" s="16" customFormat="1" x14ac:dyDescent="0.3">
      <c r="A76" s="15"/>
      <c r="B76" s="18" t="s">
        <v>150</v>
      </c>
      <c r="C76" s="22"/>
      <c r="D76" s="22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</row>
    <row r="77" spans="1:28" s="16" customFormat="1" x14ac:dyDescent="0.3">
      <c r="A77" s="15"/>
      <c r="B77" s="21" t="s">
        <v>43</v>
      </c>
      <c r="C77" s="22"/>
      <c r="D77" s="22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</row>
    <row r="78" spans="1:28" s="39" customFormat="1" ht="60.75" x14ac:dyDescent="0.3">
      <c r="A78" s="37" t="s">
        <v>294</v>
      </c>
      <c r="B78" s="37" t="s">
        <v>286</v>
      </c>
      <c r="C78" s="38">
        <v>60</v>
      </c>
      <c r="D78" s="38">
        <v>100</v>
      </c>
      <c r="E78" s="37">
        <v>0.73</v>
      </c>
      <c r="F78" s="37">
        <v>1.1000000000000001</v>
      </c>
      <c r="G78" s="37">
        <v>6.04</v>
      </c>
      <c r="H78" s="37">
        <v>10.66</v>
      </c>
      <c r="I78" s="37">
        <v>8.4</v>
      </c>
      <c r="J78" s="37">
        <v>14</v>
      </c>
      <c r="K78" s="37">
        <v>90.96</v>
      </c>
      <c r="L78" s="37">
        <v>151.6</v>
      </c>
      <c r="M78" s="37">
        <v>0</v>
      </c>
      <c r="N78" s="37">
        <v>0</v>
      </c>
      <c r="O78" s="37">
        <v>4.8000000000000001E-2</v>
      </c>
      <c r="P78" s="37">
        <v>0.06</v>
      </c>
      <c r="Q78" s="37">
        <v>2.4E-2</v>
      </c>
      <c r="R78" s="37">
        <v>0.04</v>
      </c>
      <c r="S78" s="37">
        <v>15</v>
      </c>
      <c r="T78" s="37">
        <v>25</v>
      </c>
      <c r="U78" s="37">
        <v>8.4</v>
      </c>
      <c r="V78" s="37">
        <v>14</v>
      </c>
      <c r="W78" s="37">
        <v>15.6</v>
      </c>
      <c r="X78" s="37">
        <v>26</v>
      </c>
      <c r="Y78" s="37">
        <v>12</v>
      </c>
      <c r="Z78" s="37">
        <v>20</v>
      </c>
      <c r="AA78" s="37">
        <v>0.57999999999999996</v>
      </c>
      <c r="AB78" s="37">
        <v>0.9</v>
      </c>
    </row>
    <row r="79" spans="1:28" s="16" customFormat="1" ht="40.5" x14ac:dyDescent="0.3">
      <c r="A79" s="15" t="s">
        <v>176</v>
      </c>
      <c r="B79" s="15" t="s">
        <v>138</v>
      </c>
      <c r="C79" s="22">
        <v>150</v>
      </c>
      <c r="D79" s="22">
        <v>180</v>
      </c>
      <c r="E79" s="15">
        <v>5.47</v>
      </c>
      <c r="F79" s="15">
        <v>6.84</v>
      </c>
      <c r="G79" s="15">
        <v>6.37</v>
      </c>
      <c r="H79" s="15">
        <v>8.9499999999999993</v>
      </c>
      <c r="I79" s="15">
        <v>36.340000000000003</v>
      </c>
      <c r="J79" s="15">
        <v>45.43</v>
      </c>
      <c r="K79" s="15">
        <v>224</v>
      </c>
      <c r="L79" s="15">
        <v>268.8</v>
      </c>
      <c r="M79" s="15">
        <v>0.03</v>
      </c>
      <c r="N79" s="15">
        <v>0.04</v>
      </c>
      <c r="O79" s="15">
        <v>0.09</v>
      </c>
      <c r="P79" s="15">
        <v>1.0999999999999999E-2</v>
      </c>
      <c r="Q79" s="15">
        <v>0.02</v>
      </c>
      <c r="R79" s="15">
        <v>0.03</v>
      </c>
      <c r="S79" s="15">
        <v>0</v>
      </c>
      <c r="T79" s="15">
        <v>0</v>
      </c>
      <c r="U79" s="15">
        <v>11.81</v>
      </c>
      <c r="V79" s="15">
        <v>14.7</v>
      </c>
      <c r="W79" s="15">
        <v>47.64</v>
      </c>
      <c r="X79" s="15">
        <v>59.5</v>
      </c>
      <c r="Y79" s="15">
        <v>8.36</v>
      </c>
      <c r="Z79" s="15">
        <v>10.45</v>
      </c>
      <c r="AA79" s="15">
        <v>0.85</v>
      </c>
      <c r="AB79" s="15">
        <v>1.06</v>
      </c>
    </row>
    <row r="80" spans="1:28" s="16" customFormat="1" x14ac:dyDescent="0.3">
      <c r="A80" s="15" t="s">
        <v>197</v>
      </c>
      <c r="B80" s="15" t="s">
        <v>151</v>
      </c>
      <c r="C80" s="22">
        <v>100</v>
      </c>
      <c r="D80" s="22">
        <v>100</v>
      </c>
      <c r="E80" s="15">
        <v>9.99</v>
      </c>
      <c r="F80" s="15">
        <v>9.99</v>
      </c>
      <c r="G80" s="15">
        <v>13.4</v>
      </c>
      <c r="H80" s="15">
        <v>13.4</v>
      </c>
      <c r="I80" s="15">
        <v>24.4</v>
      </c>
      <c r="J80" s="15">
        <v>24.4</v>
      </c>
      <c r="K80" s="15">
        <v>204</v>
      </c>
      <c r="L80" s="15">
        <v>204</v>
      </c>
      <c r="M80" s="15">
        <v>0</v>
      </c>
      <c r="N80" s="15">
        <v>0</v>
      </c>
      <c r="O80" s="15">
        <v>0.06</v>
      </c>
      <c r="P80" s="15">
        <v>0.06</v>
      </c>
      <c r="Q80" s="15">
        <v>0.13</v>
      </c>
      <c r="R80" s="15">
        <v>0.13</v>
      </c>
      <c r="S80" s="15">
        <v>1.37</v>
      </c>
      <c r="T80" s="15">
        <v>1.37</v>
      </c>
      <c r="U80" s="15">
        <v>13.12</v>
      </c>
      <c r="V80" s="15">
        <v>13.12</v>
      </c>
      <c r="W80" s="15">
        <v>153.75</v>
      </c>
      <c r="X80" s="15">
        <v>153.75</v>
      </c>
      <c r="Y80" s="15">
        <v>27.5</v>
      </c>
      <c r="Z80" s="15">
        <v>27.5</v>
      </c>
      <c r="AA80" s="15">
        <v>1.87</v>
      </c>
      <c r="AB80" s="15">
        <v>1.87</v>
      </c>
    </row>
    <row r="81" spans="1:28" s="16" customFormat="1" ht="40.5" x14ac:dyDescent="0.3">
      <c r="A81" s="15"/>
      <c r="B81" s="15" t="s">
        <v>135</v>
      </c>
      <c r="C81" s="22">
        <v>40</v>
      </c>
      <c r="D81" s="22">
        <v>60</v>
      </c>
      <c r="E81" s="15">
        <v>4.5</v>
      </c>
      <c r="F81" s="15">
        <v>6.75</v>
      </c>
      <c r="G81" s="15">
        <v>2.38</v>
      </c>
      <c r="H81" s="15">
        <v>3.57</v>
      </c>
      <c r="I81" s="15">
        <v>16.8</v>
      </c>
      <c r="J81" s="15">
        <v>25.2</v>
      </c>
      <c r="K81" s="15">
        <v>120</v>
      </c>
      <c r="L81" s="15">
        <v>180</v>
      </c>
      <c r="M81" s="15">
        <v>0</v>
      </c>
      <c r="N81" s="15">
        <v>0</v>
      </c>
      <c r="O81" s="15">
        <v>0.05</v>
      </c>
      <c r="P81" s="15">
        <v>7.0000000000000007E-2</v>
      </c>
      <c r="Q81" s="15">
        <v>1.4999999999999999E-2</v>
      </c>
      <c r="R81" s="15">
        <v>0.02</v>
      </c>
      <c r="S81" s="15">
        <v>0</v>
      </c>
      <c r="T81" s="15">
        <v>0</v>
      </c>
      <c r="U81" s="15">
        <v>6.9</v>
      </c>
      <c r="V81" s="15">
        <v>11.5</v>
      </c>
      <c r="W81" s="15">
        <v>0</v>
      </c>
      <c r="X81" s="15">
        <v>0</v>
      </c>
      <c r="Y81" s="15">
        <v>0</v>
      </c>
      <c r="Z81" s="15">
        <v>0</v>
      </c>
      <c r="AA81" s="15">
        <v>0.6</v>
      </c>
      <c r="AB81" s="15">
        <v>0.08</v>
      </c>
    </row>
    <row r="82" spans="1:28" s="16" customFormat="1" x14ac:dyDescent="0.3">
      <c r="A82" s="15" t="s">
        <v>173</v>
      </c>
      <c r="B82" s="15" t="s">
        <v>136</v>
      </c>
      <c r="C82" s="22" t="s">
        <v>276</v>
      </c>
      <c r="D82" s="22" t="s">
        <v>276</v>
      </c>
      <c r="E82" s="15">
        <v>0.2</v>
      </c>
      <c r="F82" s="15">
        <v>0.2</v>
      </c>
      <c r="G82" s="15">
        <v>0.05</v>
      </c>
      <c r="H82" s="15">
        <v>0.05</v>
      </c>
      <c r="I82" s="15">
        <v>15.01</v>
      </c>
      <c r="J82" s="15">
        <v>15.01</v>
      </c>
      <c r="K82" s="15">
        <v>61.29</v>
      </c>
      <c r="L82" s="15">
        <v>61.29</v>
      </c>
      <c r="M82" s="15">
        <v>0.05</v>
      </c>
      <c r="N82" s="15">
        <v>0.05</v>
      </c>
      <c r="O82" s="15">
        <v>0</v>
      </c>
      <c r="P82" s="15">
        <v>0</v>
      </c>
      <c r="Q82" s="15">
        <v>0.01</v>
      </c>
      <c r="R82" s="15">
        <v>0.01</v>
      </c>
      <c r="S82" s="15">
        <v>0.1</v>
      </c>
      <c r="T82" s="15">
        <v>0.1</v>
      </c>
      <c r="U82" s="15">
        <v>5.25</v>
      </c>
      <c r="V82" s="15">
        <v>5.25</v>
      </c>
      <c r="W82" s="15">
        <v>8.24</v>
      </c>
      <c r="X82" s="15">
        <v>8.24</v>
      </c>
      <c r="Y82" s="15">
        <v>4.4000000000000004</v>
      </c>
      <c r="Z82" s="15">
        <v>4.4000000000000004</v>
      </c>
      <c r="AA82" s="15">
        <v>0.86</v>
      </c>
      <c r="AB82" s="15">
        <v>0.86</v>
      </c>
    </row>
    <row r="83" spans="1:28" s="16" customFormat="1" x14ac:dyDescent="0.3">
      <c r="A83" s="15"/>
      <c r="B83" s="15"/>
      <c r="C83" s="22"/>
      <c r="D83" s="22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</row>
    <row r="84" spans="1:28" s="16" customFormat="1" x14ac:dyDescent="0.3">
      <c r="A84" s="15"/>
      <c r="B84" s="21" t="s">
        <v>50</v>
      </c>
      <c r="C84" s="22"/>
      <c r="D84" s="22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</row>
    <row r="85" spans="1:28" s="16" customFormat="1" ht="60.75" x14ac:dyDescent="0.3">
      <c r="A85" s="15" t="s">
        <v>198</v>
      </c>
      <c r="B85" s="15" t="s">
        <v>287</v>
      </c>
      <c r="C85" s="22">
        <v>60</v>
      </c>
      <c r="D85" s="22">
        <v>100</v>
      </c>
      <c r="E85" s="15">
        <v>0.7</v>
      </c>
      <c r="F85" s="15">
        <v>1.17</v>
      </c>
      <c r="G85" s="15">
        <v>3.06</v>
      </c>
      <c r="H85" s="15">
        <v>5.0999999999999996</v>
      </c>
      <c r="I85" s="15">
        <v>6.65</v>
      </c>
      <c r="J85" s="15">
        <v>11.09</v>
      </c>
      <c r="K85" s="15">
        <v>63.6</v>
      </c>
      <c r="L85" s="15">
        <v>106</v>
      </c>
      <c r="M85" s="15">
        <v>0</v>
      </c>
      <c r="N85" s="15">
        <v>0</v>
      </c>
      <c r="O85" s="15">
        <v>1.7000000000000001E-2</v>
      </c>
      <c r="P85" s="15">
        <v>0.03</v>
      </c>
      <c r="Q85" s="15">
        <v>1.7000000000000001E-2</v>
      </c>
      <c r="R85" s="15">
        <v>0.03</v>
      </c>
      <c r="S85" s="15">
        <v>14.85</v>
      </c>
      <c r="T85" s="15">
        <v>24.75</v>
      </c>
      <c r="U85" s="15">
        <v>20.94</v>
      </c>
      <c r="V85" s="15">
        <v>34.9</v>
      </c>
      <c r="W85" s="15">
        <v>17.61</v>
      </c>
      <c r="X85" s="15">
        <v>27.85</v>
      </c>
      <c r="Y85" s="15">
        <v>10.98</v>
      </c>
      <c r="Z85" s="15">
        <v>18.3</v>
      </c>
      <c r="AA85" s="15">
        <v>0.57999999999999996</v>
      </c>
      <c r="AB85" s="15">
        <v>0.98</v>
      </c>
    </row>
    <row r="86" spans="1:28" s="16" customFormat="1" ht="60.75" x14ac:dyDescent="0.3">
      <c r="A86" s="15" t="s">
        <v>200</v>
      </c>
      <c r="B86" s="15" t="s">
        <v>199</v>
      </c>
      <c r="C86" s="22" t="s">
        <v>152</v>
      </c>
      <c r="D86" s="22" t="s">
        <v>152</v>
      </c>
      <c r="E86" s="15">
        <v>6.49</v>
      </c>
      <c r="F86" s="15">
        <v>6.49</v>
      </c>
      <c r="G86" s="15">
        <v>6.24</v>
      </c>
      <c r="H86" s="15">
        <v>6.24</v>
      </c>
      <c r="I86" s="15">
        <v>15.87</v>
      </c>
      <c r="J86" s="15">
        <v>15.87</v>
      </c>
      <c r="K86" s="15">
        <v>153.63999999999999</v>
      </c>
      <c r="L86" s="15">
        <v>153.6</v>
      </c>
      <c r="M86" s="15">
        <v>0</v>
      </c>
      <c r="N86" s="15">
        <v>0</v>
      </c>
      <c r="O86" s="15">
        <v>0.19</v>
      </c>
      <c r="P86" s="15">
        <v>0.19</v>
      </c>
      <c r="Q86" s="15">
        <v>0.09</v>
      </c>
      <c r="R86" s="15">
        <v>0.09</v>
      </c>
      <c r="S86" s="15">
        <v>1.1499999999999999</v>
      </c>
      <c r="T86" s="15">
        <v>1.1499999999999999</v>
      </c>
      <c r="U86" s="15">
        <v>25.23</v>
      </c>
      <c r="V86" s="15">
        <v>25.23</v>
      </c>
      <c r="W86" s="15">
        <v>95.62</v>
      </c>
      <c r="X86" s="15">
        <v>95.62</v>
      </c>
      <c r="Y86" s="15">
        <v>30.56</v>
      </c>
      <c r="Z86" s="15">
        <v>30.56</v>
      </c>
      <c r="AA86" s="15">
        <v>1.84</v>
      </c>
      <c r="AB86" s="15">
        <v>1.84</v>
      </c>
    </row>
    <row r="87" spans="1:28" s="16" customFormat="1" ht="60.75" x14ac:dyDescent="0.3">
      <c r="A87" s="15" t="s">
        <v>201</v>
      </c>
      <c r="B87" s="15" t="s">
        <v>153</v>
      </c>
      <c r="C87" s="22">
        <v>150</v>
      </c>
      <c r="D87" s="22">
        <v>180</v>
      </c>
      <c r="E87" s="15">
        <v>5.01</v>
      </c>
      <c r="F87" s="15">
        <v>6.01</v>
      </c>
      <c r="G87" s="15">
        <v>7.8</v>
      </c>
      <c r="H87" s="15">
        <v>9.36</v>
      </c>
      <c r="I87" s="15">
        <v>23.43</v>
      </c>
      <c r="J87" s="15">
        <v>28.11</v>
      </c>
      <c r="K87" s="15">
        <v>170.6</v>
      </c>
      <c r="L87" s="15">
        <v>194.7</v>
      </c>
      <c r="M87" s="15">
        <v>0.45</v>
      </c>
      <c r="N87" s="15">
        <v>0.54</v>
      </c>
      <c r="O87" s="15">
        <v>0.1</v>
      </c>
      <c r="P87" s="15">
        <v>0.12</v>
      </c>
      <c r="Q87" s="15">
        <v>0.12</v>
      </c>
      <c r="R87" s="15">
        <v>0.14000000000000001</v>
      </c>
      <c r="S87" s="15">
        <v>13.4</v>
      </c>
      <c r="T87" s="15">
        <v>18.079999999999998</v>
      </c>
      <c r="U87" s="15">
        <v>250</v>
      </c>
      <c r="V87" s="15">
        <v>280</v>
      </c>
      <c r="W87" s="15">
        <v>105</v>
      </c>
      <c r="X87" s="15">
        <v>126</v>
      </c>
      <c r="Y87" s="15">
        <v>62</v>
      </c>
      <c r="Z87" s="15">
        <v>74.400000000000006</v>
      </c>
      <c r="AA87" s="15">
        <v>2.3199999999999998</v>
      </c>
      <c r="AB87" s="15">
        <v>2.78</v>
      </c>
    </row>
    <row r="88" spans="1:28" s="16" customFormat="1" x14ac:dyDescent="0.3">
      <c r="A88" s="15" t="s">
        <v>202</v>
      </c>
      <c r="B88" s="15" t="s">
        <v>70</v>
      </c>
      <c r="C88" s="22">
        <v>100</v>
      </c>
      <c r="D88" s="22">
        <v>100</v>
      </c>
      <c r="E88" s="15">
        <v>10.5</v>
      </c>
      <c r="F88" s="15">
        <v>10.5</v>
      </c>
      <c r="G88" s="15">
        <v>7.11</v>
      </c>
      <c r="H88" s="15">
        <v>7.11</v>
      </c>
      <c r="I88" s="15">
        <v>9.7799999999999994</v>
      </c>
      <c r="J88" s="15">
        <v>9.7799999999999994</v>
      </c>
      <c r="K88" s="15">
        <v>202</v>
      </c>
      <c r="L88" s="15">
        <v>202</v>
      </c>
      <c r="M88" s="15">
        <v>1.2E-2</v>
      </c>
      <c r="N88" s="15">
        <v>1.2E-2</v>
      </c>
      <c r="O88" s="15">
        <v>0.01</v>
      </c>
      <c r="P88" s="15">
        <v>0.01</v>
      </c>
      <c r="Q88" s="15">
        <v>0.13</v>
      </c>
      <c r="R88" s="15">
        <v>0.13</v>
      </c>
      <c r="S88" s="15">
        <v>1.62</v>
      </c>
      <c r="T88" s="15">
        <v>1.62</v>
      </c>
      <c r="U88" s="15">
        <v>19.87</v>
      </c>
      <c r="V88" s="15">
        <v>19.87</v>
      </c>
      <c r="W88" s="15">
        <v>151</v>
      </c>
      <c r="X88" s="15">
        <v>151</v>
      </c>
      <c r="Y88" s="15">
        <v>18.850000000000001</v>
      </c>
      <c r="Z88" s="15">
        <v>18.850000000000001</v>
      </c>
      <c r="AA88" s="15">
        <v>2.62</v>
      </c>
      <c r="AB88" s="15">
        <v>2.62</v>
      </c>
    </row>
    <row r="89" spans="1:28" s="16" customFormat="1" ht="40.5" x14ac:dyDescent="0.3">
      <c r="A89" s="15"/>
      <c r="B89" s="15" t="s">
        <v>135</v>
      </c>
      <c r="C89" s="22">
        <v>40</v>
      </c>
      <c r="D89" s="22">
        <v>60</v>
      </c>
      <c r="E89" s="15">
        <v>4.5</v>
      </c>
      <c r="F89" s="15">
        <v>6.75</v>
      </c>
      <c r="G89" s="15">
        <v>2.38</v>
      </c>
      <c r="H89" s="15">
        <v>3.57</v>
      </c>
      <c r="I89" s="15">
        <v>16.8</v>
      </c>
      <c r="J89" s="15">
        <v>25.2</v>
      </c>
      <c r="K89" s="15">
        <v>120</v>
      </c>
      <c r="L89" s="15">
        <v>180</v>
      </c>
      <c r="M89" s="15">
        <v>0</v>
      </c>
      <c r="N89" s="15">
        <v>0</v>
      </c>
      <c r="O89" s="15">
        <v>0.05</v>
      </c>
      <c r="P89" s="15">
        <v>7.0000000000000007E-2</v>
      </c>
      <c r="Q89" s="15">
        <v>1.4999999999999999E-2</v>
      </c>
      <c r="R89" s="15">
        <v>0.02</v>
      </c>
      <c r="S89" s="15">
        <v>0</v>
      </c>
      <c r="T89" s="15">
        <v>0</v>
      </c>
      <c r="U89" s="15">
        <v>6.9</v>
      </c>
      <c r="V89" s="15">
        <v>11.5</v>
      </c>
      <c r="W89" s="15">
        <v>0</v>
      </c>
      <c r="X89" s="15">
        <v>0</v>
      </c>
      <c r="Y89" s="15">
        <v>0</v>
      </c>
      <c r="Z89" s="15">
        <v>0</v>
      </c>
      <c r="AA89" s="15">
        <v>0.6</v>
      </c>
      <c r="AB89" s="15">
        <v>0.08</v>
      </c>
    </row>
    <row r="90" spans="1:28" s="16" customFormat="1" x14ac:dyDescent="0.3">
      <c r="A90" s="15" t="s">
        <v>181</v>
      </c>
      <c r="B90" s="15" t="s">
        <v>81</v>
      </c>
      <c r="C90" s="22">
        <v>200</v>
      </c>
      <c r="D90" s="22">
        <v>200</v>
      </c>
      <c r="E90" s="15">
        <v>0</v>
      </c>
      <c r="F90" s="15">
        <v>0</v>
      </c>
      <c r="G90" s="15">
        <v>0</v>
      </c>
      <c r="H90" s="15">
        <v>0</v>
      </c>
      <c r="I90" s="15">
        <v>35.94</v>
      </c>
      <c r="J90" s="15">
        <v>35.94</v>
      </c>
      <c r="K90" s="15">
        <v>118</v>
      </c>
      <c r="L90" s="15">
        <v>118</v>
      </c>
      <c r="M90" s="15">
        <v>0</v>
      </c>
      <c r="N90" s="15">
        <v>0</v>
      </c>
      <c r="O90" s="15">
        <v>0</v>
      </c>
      <c r="P90" s="15">
        <v>0</v>
      </c>
      <c r="Q90" s="15">
        <v>0</v>
      </c>
      <c r="R90" s="15">
        <v>0</v>
      </c>
      <c r="S90" s="15">
        <v>0</v>
      </c>
      <c r="T90" s="15">
        <v>0</v>
      </c>
      <c r="U90" s="15">
        <v>0.3</v>
      </c>
      <c r="V90" s="15">
        <v>0.3</v>
      </c>
      <c r="W90" s="15">
        <v>0</v>
      </c>
      <c r="X90" s="15">
        <v>0</v>
      </c>
      <c r="Y90" s="15">
        <v>0</v>
      </c>
      <c r="Z90" s="15">
        <v>0</v>
      </c>
      <c r="AA90" s="15">
        <v>0.45</v>
      </c>
      <c r="AB90" s="15">
        <v>0.45</v>
      </c>
    </row>
    <row r="91" spans="1:28" s="20" customFormat="1" x14ac:dyDescent="0.3">
      <c r="A91" s="18"/>
      <c r="B91" s="23" t="s">
        <v>139</v>
      </c>
      <c r="C91" s="19"/>
      <c r="D91" s="19"/>
      <c r="E91" s="18">
        <f>E78+E79+E80+E81+E82+E85+E86+E87+E88+E89+E90</f>
        <v>48.089999999999996</v>
      </c>
      <c r="F91" s="18">
        <f t="shared" ref="F91:AB91" si="4">F78+F79+F80+F81+F82+F85+F86+F87+F88+F89+F90</f>
        <v>55.8</v>
      </c>
      <c r="G91" s="18">
        <f t="shared" si="4"/>
        <v>54.83</v>
      </c>
      <c r="H91" s="18">
        <f t="shared" si="4"/>
        <v>68.009999999999991</v>
      </c>
      <c r="I91" s="18">
        <f t="shared" si="4"/>
        <v>209.42000000000002</v>
      </c>
      <c r="J91" s="18">
        <f t="shared" si="4"/>
        <v>250.03</v>
      </c>
      <c r="K91" s="18">
        <f t="shared" si="4"/>
        <v>1528.09</v>
      </c>
      <c r="L91" s="18">
        <f t="shared" si="4"/>
        <v>1819.99</v>
      </c>
      <c r="M91" s="18">
        <f t="shared" si="4"/>
        <v>0.54200000000000004</v>
      </c>
      <c r="N91" s="18">
        <f t="shared" si="4"/>
        <v>0.64200000000000002</v>
      </c>
      <c r="O91" s="18">
        <f t="shared" si="4"/>
        <v>0.6150000000000001</v>
      </c>
      <c r="P91" s="18">
        <v>0.7</v>
      </c>
      <c r="Q91" s="18">
        <v>0.83</v>
      </c>
      <c r="R91" s="18">
        <v>0.9</v>
      </c>
      <c r="S91" s="18">
        <f t="shared" si="4"/>
        <v>47.489999999999995</v>
      </c>
      <c r="T91" s="18">
        <f t="shared" si="4"/>
        <v>72.069999999999993</v>
      </c>
      <c r="U91" s="18">
        <f t="shared" si="4"/>
        <v>368.71999999999997</v>
      </c>
      <c r="V91" s="18">
        <f t="shared" si="4"/>
        <v>430.37</v>
      </c>
      <c r="W91" s="18">
        <f t="shared" si="4"/>
        <v>594.46</v>
      </c>
      <c r="X91" s="18">
        <f t="shared" si="4"/>
        <v>647.96</v>
      </c>
      <c r="Y91" s="18">
        <f t="shared" si="4"/>
        <v>174.65</v>
      </c>
      <c r="Z91" s="18">
        <f t="shared" si="4"/>
        <v>204.46</v>
      </c>
      <c r="AA91" s="18">
        <f t="shared" si="4"/>
        <v>13.17</v>
      </c>
      <c r="AB91" s="18">
        <f t="shared" si="4"/>
        <v>13.519999999999998</v>
      </c>
    </row>
    <row r="92" spans="1:28" s="16" customFormat="1" x14ac:dyDescent="0.3">
      <c r="A92" s="15"/>
      <c r="B92" s="15"/>
      <c r="C92" s="22"/>
      <c r="D92" s="22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</row>
    <row r="93" spans="1:28" s="16" customFormat="1" x14ac:dyDescent="0.3">
      <c r="A93" s="15"/>
      <c r="B93" s="18" t="s">
        <v>154</v>
      </c>
      <c r="C93" s="22"/>
      <c r="D93" s="22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</row>
    <row r="94" spans="1:28" s="16" customFormat="1" x14ac:dyDescent="0.3">
      <c r="A94" s="15"/>
      <c r="B94" s="21" t="s">
        <v>43</v>
      </c>
      <c r="C94" s="22"/>
      <c r="D94" s="22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</row>
    <row r="95" spans="1:28" s="16" customFormat="1" x14ac:dyDescent="0.3">
      <c r="A95" s="15" t="s">
        <v>182</v>
      </c>
      <c r="B95" s="15" t="s">
        <v>66</v>
      </c>
      <c r="C95" s="22">
        <v>15</v>
      </c>
      <c r="D95" s="22">
        <v>15</v>
      </c>
      <c r="E95" s="15">
        <v>3.9</v>
      </c>
      <c r="F95" s="15">
        <v>3.9</v>
      </c>
      <c r="G95" s="15">
        <v>3.97</v>
      </c>
      <c r="H95" s="15">
        <v>3.97</v>
      </c>
      <c r="I95" s="15">
        <v>0.52</v>
      </c>
      <c r="J95" s="15">
        <v>0.52</v>
      </c>
      <c r="K95" s="15">
        <v>54.75</v>
      </c>
      <c r="L95" s="15">
        <v>54.75</v>
      </c>
      <c r="M95" s="15">
        <v>0.6</v>
      </c>
      <c r="N95" s="15">
        <v>0.6</v>
      </c>
      <c r="O95" s="15">
        <v>0</v>
      </c>
      <c r="P95" s="15">
        <v>0</v>
      </c>
      <c r="Q95" s="15">
        <v>0</v>
      </c>
      <c r="R95" s="15">
        <v>0</v>
      </c>
      <c r="S95" s="15">
        <v>0.04</v>
      </c>
      <c r="T95" s="15">
        <v>0.04</v>
      </c>
      <c r="U95" s="15">
        <v>305</v>
      </c>
      <c r="V95" s="15">
        <v>305</v>
      </c>
      <c r="W95" s="15">
        <v>81</v>
      </c>
      <c r="X95" s="15">
        <v>81</v>
      </c>
      <c r="Y95" s="15">
        <v>0.75</v>
      </c>
      <c r="Z95" s="15">
        <v>0.75</v>
      </c>
      <c r="AA95" s="15">
        <v>0.14000000000000001</v>
      </c>
      <c r="AB95" s="15">
        <v>0.14000000000000001</v>
      </c>
    </row>
    <row r="96" spans="1:28" s="16" customFormat="1" x14ac:dyDescent="0.3">
      <c r="A96" s="15" t="s">
        <v>184</v>
      </c>
      <c r="B96" s="15" t="s">
        <v>55</v>
      </c>
      <c r="C96" s="22">
        <v>150</v>
      </c>
      <c r="D96" s="22">
        <v>180</v>
      </c>
      <c r="E96" s="15">
        <v>3.7</v>
      </c>
      <c r="F96" s="15">
        <v>4.4400000000000004</v>
      </c>
      <c r="G96" s="15">
        <v>6.37</v>
      </c>
      <c r="H96" s="15">
        <v>7.56</v>
      </c>
      <c r="I96" s="15">
        <v>37.229999999999997</v>
      </c>
      <c r="J96" s="15">
        <v>44.67</v>
      </c>
      <c r="K96" s="15">
        <v>220</v>
      </c>
      <c r="L96" s="15">
        <v>264</v>
      </c>
      <c r="M96" s="15">
        <v>0.03</v>
      </c>
      <c r="N96" s="15">
        <v>0.04</v>
      </c>
      <c r="O96" s="15">
        <v>0.04</v>
      </c>
      <c r="P96" s="15">
        <v>0.05</v>
      </c>
      <c r="Q96" s="15">
        <v>0.02</v>
      </c>
      <c r="R96" s="15">
        <v>0.03</v>
      </c>
      <c r="S96" s="15">
        <v>0</v>
      </c>
      <c r="T96" s="15">
        <v>0</v>
      </c>
      <c r="U96" s="15">
        <v>7.44</v>
      </c>
      <c r="V96" s="15">
        <v>9.3000000000000007</v>
      </c>
      <c r="W96" s="15">
        <v>80.400000000000006</v>
      </c>
      <c r="X96" s="15">
        <v>100</v>
      </c>
      <c r="Y96" s="15">
        <v>26</v>
      </c>
      <c r="Z96" s="15">
        <v>32.5</v>
      </c>
      <c r="AA96" s="15">
        <v>0.53</v>
      </c>
      <c r="AB96" s="15">
        <v>0.67</v>
      </c>
    </row>
    <row r="97" spans="1:28" s="16" customFormat="1" ht="40.5" x14ac:dyDescent="0.3">
      <c r="A97" s="15" t="s">
        <v>203</v>
      </c>
      <c r="B97" s="15" t="s">
        <v>155</v>
      </c>
      <c r="C97" s="22" t="s">
        <v>84</v>
      </c>
      <c r="D97" s="22" t="s">
        <v>84</v>
      </c>
      <c r="E97" s="15">
        <v>9.4</v>
      </c>
      <c r="F97" s="15">
        <v>9.4</v>
      </c>
      <c r="G97" s="15">
        <v>7.04</v>
      </c>
      <c r="H97" s="15">
        <v>7.04</v>
      </c>
      <c r="I97" s="15">
        <v>12.76</v>
      </c>
      <c r="J97" s="15">
        <v>12.76</v>
      </c>
      <c r="K97" s="15">
        <v>174</v>
      </c>
      <c r="L97" s="15">
        <v>174</v>
      </c>
      <c r="M97" s="15">
        <v>0.04</v>
      </c>
      <c r="N97" s="15">
        <v>0.04</v>
      </c>
      <c r="O97" s="15">
        <v>0.11</v>
      </c>
      <c r="P97" s="15">
        <v>0.11</v>
      </c>
      <c r="Q97" s="15">
        <v>0.12</v>
      </c>
      <c r="R97" s="15">
        <v>0.12</v>
      </c>
      <c r="S97" s="15">
        <v>2.5499999999999998</v>
      </c>
      <c r="T97" s="15">
        <v>2.5499999999999998</v>
      </c>
      <c r="U97" s="15">
        <v>52.95</v>
      </c>
      <c r="V97" s="15">
        <v>52.95</v>
      </c>
      <c r="W97" s="15">
        <v>239.39</v>
      </c>
      <c r="X97" s="15">
        <v>239.39</v>
      </c>
      <c r="Y97" s="15">
        <v>56.27</v>
      </c>
      <c r="Z97" s="15">
        <v>56.27</v>
      </c>
      <c r="AA97" s="15">
        <v>0.89</v>
      </c>
      <c r="AB97" s="15">
        <v>0.89</v>
      </c>
    </row>
    <row r="98" spans="1:28" s="16" customFormat="1" ht="40.5" x14ac:dyDescent="0.3">
      <c r="A98" s="15"/>
      <c r="B98" s="15" t="s">
        <v>135</v>
      </c>
      <c r="C98" s="22">
        <v>40</v>
      </c>
      <c r="D98" s="22">
        <v>60</v>
      </c>
      <c r="E98" s="15">
        <v>4.5</v>
      </c>
      <c r="F98" s="15">
        <v>6.75</v>
      </c>
      <c r="G98" s="15">
        <v>2.38</v>
      </c>
      <c r="H98" s="15">
        <v>3.57</v>
      </c>
      <c r="I98" s="15">
        <v>16.8</v>
      </c>
      <c r="J98" s="15">
        <v>25.2</v>
      </c>
      <c r="K98" s="15">
        <v>120</v>
      </c>
      <c r="L98" s="15">
        <v>180</v>
      </c>
      <c r="M98" s="15">
        <v>0</v>
      </c>
      <c r="N98" s="15">
        <v>0</v>
      </c>
      <c r="O98" s="15">
        <v>0.05</v>
      </c>
      <c r="P98" s="15">
        <v>7.0000000000000007E-2</v>
      </c>
      <c r="Q98" s="15">
        <v>1.4999999999999999E-2</v>
      </c>
      <c r="R98" s="15">
        <v>0.02</v>
      </c>
      <c r="S98" s="15">
        <v>0</v>
      </c>
      <c r="T98" s="15">
        <v>0</v>
      </c>
      <c r="U98" s="15">
        <v>6.9</v>
      </c>
      <c r="V98" s="15">
        <v>11.5</v>
      </c>
      <c r="W98" s="15">
        <v>0</v>
      </c>
      <c r="X98" s="15">
        <v>0</v>
      </c>
      <c r="Y98" s="15">
        <v>0</v>
      </c>
      <c r="Z98" s="15">
        <v>0</v>
      </c>
      <c r="AA98" s="15">
        <v>0.6</v>
      </c>
      <c r="AB98" s="15">
        <v>0.08</v>
      </c>
    </row>
    <row r="99" spans="1:28" s="16" customFormat="1" x14ac:dyDescent="0.3">
      <c r="A99" s="15" t="s">
        <v>204</v>
      </c>
      <c r="B99" s="15" t="s">
        <v>216</v>
      </c>
      <c r="C99" s="22">
        <v>200</v>
      </c>
      <c r="D99" s="22">
        <v>200</v>
      </c>
      <c r="E99" s="15">
        <v>0.17</v>
      </c>
      <c r="F99" s="15">
        <v>0.17</v>
      </c>
      <c r="G99" s="15">
        <v>0.17</v>
      </c>
      <c r="H99" s="15">
        <v>0.17</v>
      </c>
      <c r="I99" s="15">
        <v>19.18</v>
      </c>
      <c r="J99" s="15">
        <v>19.18</v>
      </c>
      <c r="K99" s="15">
        <v>76.8</v>
      </c>
      <c r="L99" s="15">
        <v>76.8</v>
      </c>
      <c r="M99" s="15">
        <v>0</v>
      </c>
      <c r="N99" s="15">
        <v>0</v>
      </c>
      <c r="O99" s="15">
        <v>0.01</v>
      </c>
      <c r="P99" s="15">
        <v>0.01</v>
      </c>
      <c r="Q99" s="15">
        <v>0.01</v>
      </c>
      <c r="R99" s="15">
        <v>0.01</v>
      </c>
      <c r="S99" s="15">
        <v>5.59</v>
      </c>
      <c r="T99" s="15">
        <v>5.59</v>
      </c>
      <c r="U99" s="15">
        <v>7.1</v>
      </c>
      <c r="V99" s="15">
        <v>7.1</v>
      </c>
      <c r="W99" s="15">
        <v>4.7300000000000004</v>
      </c>
      <c r="X99" s="15">
        <v>4.7300000000000004</v>
      </c>
      <c r="Y99" s="15">
        <v>8.17</v>
      </c>
      <c r="Z99" s="15">
        <v>8.17</v>
      </c>
      <c r="AA99" s="15">
        <v>0</v>
      </c>
      <c r="AB99" s="15">
        <v>0</v>
      </c>
    </row>
    <row r="100" spans="1:28" s="16" customFormat="1" x14ac:dyDescent="0.3">
      <c r="A100" s="15"/>
      <c r="B100" s="15"/>
      <c r="C100" s="22"/>
      <c r="D100" s="22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</row>
    <row r="101" spans="1:28" s="16" customFormat="1" x14ac:dyDescent="0.3">
      <c r="A101" s="15"/>
      <c r="B101" s="21" t="s">
        <v>50</v>
      </c>
      <c r="C101" s="22"/>
      <c r="D101" s="22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</row>
    <row r="102" spans="1:28" s="16" customFormat="1" x14ac:dyDescent="0.3">
      <c r="A102" s="15" t="s">
        <v>205</v>
      </c>
      <c r="B102" s="15" t="s">
        <v>73</v>
      </c>
      <c r="C102" s="22">
        <v>60</v>
      </c>
      <c r="D102" s="22">
        <v>100</v>
      </c>
      <c r="E102" s="15">
        <v>0.87</v>
      </c>
      <c r="F102" s="15">
        <v>1.45</v>
      </c>
      <c r="G102" s="15">
        <v>4.05</v>
      </c>
      <c r="H102" s="15">
        <v>6.75</v>
      </c>
      <c r="I102" s="15">
        <v>9.2200000000000006</v>
      </c>
      <c r="J102" s="15">
        <v>15.36</v>
      </c>
      <c r="K102" s="15">
        <v>53.82</v>
      </c>
      <c r="L102" s="15">
        <v>89.7</v>
      </c>
      <c r="M102" s="15">
        <v>0</v>
      </c>
      <c r="N102" s="15">
        <v>0</v>
      </c>
      <c r="O102" s="15">
        <v>0.01</v>
      </c>
      <c r="P102" s="15">
        <v>0.02</v>
      </c>
      <c r="Q102" s="15">
        <v>1.4999999999999999E-2</v>
      </c>
      <c r="R102" s="15">
        <v>0.03</v>
      </c>
      <c r="S102" s="15">
        <v>5.09</v>
      </c>
      <c r="T102" s="15">
        <v>10.18</v>
      </c>
      <c r="U102" s="15">
        <v>14.63</v>
      </c>
      <c r="V102" s="15">
        <v>24.38</v>
      </c>
      <c r="W102" s="15">
        <v>16.05</v>
      </c>
      <c r="X102" s="15">
        <v>26.75</v>
      </c>
      <c r="Y102" s="15">
        <v>9.9499999999999993</v>
      </c>
      <c r="Z102" s="15">
        <v>16.579999999999998</v>
      </c>
      <c r="AA102" s="15">
        <v>0</v>
      </c>
      <c r="AB102" s="15">
        <v>0</v>
      </c>
    </row>
    <row r="103" spans="1:28" s="16" customFormat="1" ht="60.75" x14ac:dyDescent="0.3">
      <c r="A103" s="15" t="s">
        <v>206</v>
      </c>
      <c r="B103" s="15" t="s">
        <v>281</v>
      </c>
      <c r="C103" s="22" t="s">
        <v>143</v>
      </c>
      <c r="D103" s="22" t="s">
        <v>143</v>
      </c>
      <c r="E103" s="15">
        <v>6.59</v>
      </c>
      <c r="F103" s="15">
        <v>6.59</v>
      </c>
      <c r="G103" s="15">
        <v>7.62</v>
      </c>
      <c r="H103" s="15">
        <v>7.62</v>
      </c>
      <c r="I103" s="15">
        <v>18.329999999999998</v>
      </c>
      <c r="J103" s="15">
        <v>18.329999999999998</v>
      </c>
      <c r="K103" s="15">
        <v>206</v>
      </c>
      <c r="L103" s="15">
        <v>206</v>
      </c>
      <c r="M103" s="15">
        <v>0.02</v>
      </c>
      <c r="N103" s="15">
        <v>0.02</v>
      </c>
      <c r="O103" s="15">
        <v>0.16</v>
      </c>
      <c r="P103" s="15">
        <v>0.16</v>
      </c>
      <c r="Q103" s="15">
        <v>0.12</v>
      </c>
      <c r="R103" s="15">
        <v>0.12</v>
      </c>
      <c r="S103" s="15">
        <v>15.1</v>
      </c>
      <c r="T103" s="15">
        <v>15.1</v>
      </c>
      <c r="U103" s="15">
        <v>25.66</v>
      </c>
      <c r="V103" s="15">
        <v>25.66</v>
      </c>
      <c r="W103" s="15">
        <v>87.7</v>
      </c>
      <c r="X103" s="15">
        <v>87.7</v>
      </c>
      <c r="Y103" s="15">
        <v>28.38</v>
      </c>
      <c r="Z103" s="15">
        <v>28.38</v>
      </c>
      <c r="AA103" s="15">
        <v>1.44</v>
      </c>
      <c r="AB103" s="15">
        <v>1.44</v>
      </c>
    </row>
    <row r="104" spans="1:28" s="16" customFormat="1" x14ac:dyDescent="0.3">
      <c r="A104" s="15" t="s">
        <v>186</v>
      </c>
      <c r="B104" s="15" t="s">
        <v>57</v>
      </c>
      <c r="C104" s="22">
        <v>150</v>
      </c>
      <c r="D104" s="22">
        <v>180</v>
      </c>
      <c r="E104" s="15">
        <v>3.43</v>
      </c>
      <c r="F104" s="15">
        <v>4.1100000000000003</v>
      </c>
      <c r="G104" s="15">
        <v>7.1</v>
      </c>
      <c r="H104" s="15">
        <v>8.52</v>
      </c>
      <c r="I104" s="15">
        <v>25.3</v>
      </c>
      <c r="J104" s="15">
        <v>30.36</v>
      </c>
      <c r="K104" s="15">
        <v>170</v>
      </c>
      <c r="L104" s="15">
        <v>204</v>
      </c>
      <c r="M104" s="15">
        <v>0.03</v>
      </c>
      <c r="N104" s="15">
        <v>0.04</v>
      </c>
      <c r="O104" s="15">
        <v>0.17</v>
      </c>
      <c r="P104" s="15">
        <v>0.2</v>
      </c>
      <c r="Q104" s="15">
        <v>0.13</v>
      </c>
      <c r="R104" s="15">
        <v>0.15</v>
      </c>
      <c r="S104" s="15">
        <v>27.31</v>
      </c>
      <c r="T104" s="15">
        <v>32.770000000000003</v>
      </c>
      <c r="U104" s="15">
        <v>802</v>
      </c>
      <c r="V104" s="15">
        <v>962.8</v>
      </c>
      <c r="W104" s="15">
        <v>102.3</v>
      </c>
      <c r="X104" s="15">
        <v>123</v>
      </c>
      <c r="Y104" s="15">
        <v>34.450000000000003</v>
      </c>
      <c r="Z104" s="15">
        <v>41.37</v>
      </c>
      <c r="AA104" s="15">
        <v>1.24</v>
      </c>
      <c r="AB104" s="15">
        <v>1.5</v>
      </c>
    </row>
    <row r="105" spans="1:28" s="16" customFormat="1" ht="21.75" customHeight="1" x14ac:dyDescent="0.3">
      <c r="A105" s="15" t="s">
        <v>207</v>
      </c>
      <c r="B105" s="15" t="s">
        <v>71</v>
      </c>
      <c r="C105" s="22">
        <v>100</v>
      </c>
      <c r="D105" s="22">
        <v>100</v>
      </c>
      <c r="E105" s="15">
        <v>10.4</v>
      </c>
      <c r="F105" s="15">
        <v>10.4</v>
      </c>
      <c r="G105" s="15">
        <v>8.5</v>
      </c>
      <c r="H105" s="15">
        <v>8.5</v>
      </c>
      <c r="I105" s="15">
        <v>9.44</v>
      </c>
      <c r="J105" s="15">
        <v>9.44</v>
      </c>
      <c r="K105" s="15">
        <v>167</v>
      </c>
      <c r="L105" s="15">
        <v>167</v>
      </c>
      <c r="M105" s="15">
        <v>0.3</v>
      </c>
      <c r="N105" s="15">
        <v>0.3</v>
      </c>
      <c r="O105" s="15">
        <v>0.1</v>
      </c>
      <c r="P105" s="15">
        <v>0.1</v>
      </c>
      <c r="Q105" s="15">
        <v>0.32</v>
      </c>
      <c r="R105" s="15">
        <v>0.32</v>
      </c>
      <c r="S105" s="15">
        <v>1.75</v>
      </c>
      <c r="T105" s="15">
        <v>1.75</v>
      </c>
      <c r="U105" s="15">
        <v>11.79</v>
      </c>
      <c r="V105" s="15">
        <v>11.79</v>
      </c>
      <c r="W105" s="15">
        <v>154.44</v>
      </c>
      <c r="X105" s="15">
        <v>154.44</v>
      </c>
      <c r="Y105" s="15">
        <v>19.96</v>
      </c>
      <c r="Z105" s="15">
        <v>19.96</v>
      </c>
      <c r="AA105" s="15">
        <v>2.67</v>
      </c>
      <c r="AB105" s="15">
        <v>2.67</v>
      </c>
    </row>
    <row r="106" spans="1:28" s="16" customFormat="1" ht="40.5" x14ac:dyDescent="0.3">
      <c r="A106" s="15"/>
      <c r="B106" s="15" t="s">
        <v>135</v>
      </c>
      <c r="C106" s="22">
        <v>40</v>
      </c>
      <c r="D106" s="22">
        <v>60</v>
      </c>
      <c r="E106" s="15">
        <v>4.5</v>
      </c>
      <c r="F106" s="15">
        <v>6.75</v>
      </c>
      <c r="G106" s="15">
        <v>2.38</v>
      </c>
      <c r="H106" s="15">
        <v>3.57</v>
      </c>
      <c r="I106" s="15">
        <v>16.8</v>
      </c>
      <c r="J106" s="15">
        <v>25.2</v>
      </c>
      <c r="K106" s="15">
        <v>120</v>
      </c>
      <c r="L106" s="15">
        <v>180</v>
      </c>
      <c r="M106" s="15">
        <v>0</v>
      </c>
      <c r="N106" s="15">
        <v>0</v>
      </c>
      <c r="O106" s="15">
        <v>0.05</v>
      </c>
      <c r="P106" s="15">
        <v>7.0000000000000007E-2</v>
      </c>
      <c r="Q106" s="15">
        <v>1.4999999999999999E-2</v>
      </c>
      <c r="R106" s="15">
        <v>0.02</v>
      </c>
      <c r="S106" s="15">
        <v>0</v>
      </c>
      <c r="T106" s="15">
        <v>0</v>
      </c>
      <c r="U106" s="15">
        <v>6.9</v>
      </c>
      <c r="V106" s="15">
        <v>11.5</v>
      </c>
      <c r="W106" s="15">
        <v>0</v>
      </c>
      <c r="X106" s="15">
        <v>0</v>
      </c>
      <c r="Y106" s="15">
        <v>0</v>
      </c>
      <c r="Z106" s="15">
        <v>0</v>
      </c>
      <c r="AA106" s="15">
        <v>0.6</v>
      </c>
      <c r="AB106" s="15">
        <v>0.08</v>
      </c>
    </row>
    <row r="107" spans="1:28" s="16" customFormat="1" x14ac:dyDescent="0.3">
      <c r="A107" s="15" t="s">
        <v>173</v>
      </c>
      <c r="B107" s="15" t="s">
        <v>136</v>
      </c>
      <c r="C107" s="22" t="s">
        <v>276</v>
      </c>
      <c r="D107" s="22" t="s">
        <v>276</v>
      </c>
      <c r="E107" s="15">
        <v>0.2</v>
      </c>
      <c r="F107" s="15">
        <v>0.2</v>
      </c>
      <c r="G107" s="15">
        <v>0.05</v>
      </c>
      <c r="H107" s="15">
        <v>0.05</v>
      </c>
      <c r="I107" s="15">
        <v>15.01</v>
      </c>
      <c r="J107" s="15">
        <v>15.01</v>
      </c>
      <c r="K107" s="15">
        <v>61.29</v>
      </c>
      <c r="L107" s="15">
        <v>61.29</v>
      </c>
      <c r="M107" s="15">
        <v>0.05</v>
      </c>
      <c r="N107" s="15">
        <v>0.05</v>
      </c>
      <c r="O107" s="15">
        <v>0</v>
      </c>
      <c r="P107" s="15">
        <v>0</v>
      </c>
      <c r="Q107" s="15">
        <v>0.01</v>
      </c>
      <c r="R107" s="15">
        <v>0.01</v>
      </c>
      <c r="S107" s="15">
        <v>0.1</v>
      </c>
      <c r="T107" s="15">
        <v>0.1</v>
      </c>
      <c r="U107" s="15">
        <v>5.25</v>
      </c>
      <c r="V107" s="15">
        <v>5.25</v>
      </c>
      <c r="W107" s="15">
        <v>8.24</v>
      </c>
      <c r="X107" s="15">
        <v>8.24</v>
      </c>
      <c r="Y107" s="15">
        <v>4.4000000000000004</v>
      </c>
      <c r="Z107" s="15">
        <v>4.4000000000000004</v>
      </c>
      <c r="AA107" s="15">
        <v>0.86</v>
      </c>
      <c r="AB107" s="15">
        <v>0.86</v>
      </c>
    </row>
    <row r="108" spans="1:28" s="20" customFormat="1" x14ac:dyDescent="0.3">
      <c r="A108" s="18"/>
      <c r="B108" s="23" t="s">
        <v>139</v>
      </c>
      <c r="C108" s="19"/>
      <c r="D108" s="19"/>
      <c r="E108" s="18">
        <f>E95+E96+E97+E98+E99+E102+E103+E104+E105+E106+E107</f>
        <v>47.660000000000004</v>
      </c>
      <c r="F108" s="18">
        <f t="shared" ref="F108:AB108" si="5">F95+F96+F97+F98+F99+F102+F103+F104+F105+F106+F107</f>
        <v>54.160000000000004</v>
      </c>
      <c r="G108" s="18">
        <f t="shared" si="5"/>
        <v>49.63</v>
      </c>
      <c r="H108" s="18">
        <f t="shared" si="5"/>
        <v>57.32</v>
      </c>
      <c r="I108" s="18">
        <v>191</v>
      </c>
      <c r="J108" s="18">
        <v>226</v>
      </c>
      <c r="K108" s="18">
        <f t="shared" si="5"/>
        <v>1423.6599999999999</v>
      </c>
      <c r="L108" s="18">
        <f t="shared" si="5"/>
        <v>1657.54</v>
      </c>
      <c r="M108" s="18">
        <f t="shared" si="5"/>
        <v>1.07</v>
      </c>
      <c r="N108" s="18">
        <f t="shared" si="5"/>
        <v>1.0900000000000001</v>
      </c>
      <c r="O108" s="18">
        <f t="shared" si="5"/>
        <v>0.70000000000000007</v>
      </c>
      <c r="P108" s="18">
        <f t="shared" si="5"/>
        <v>0.79</v>
      </c>
      <c r="Q108" s="18">
        <f t="shared" si="5"/>
        <v>0.77500000000000002</v>
      </c>
      <c r="R108" s="18">
        <f t="shared" si="5"/>
        <v>0.83000000000000007</v>
      </c>
      <c r="S108" s="18">
        <f t="shared" si="5"/>
        <v>57.529999999999994</v>
      </c>
      <c r="T108" s="18">
        <f t="shared" si="5"/>
        <v>68.08</v>
      </c>
      <c r="U108" s="18">
        <f t="shared" si="5"/>
        <v>1245.6200000000001</v>
      </c>
      <c r="V108" s="18">
        <f t="shared" si="5"/>
        <v>1427.23</v>
      </c>
      <c r="W108" s="18">
        <f t="shared" si="5"/>
        <v>774.25</v>
      </c>
      <c r="X108" s="18">
        <f t="shared" si="5"/>
        <v>825.25</v>
      </c>
      <c r="Y108" s="18">
        <f t="shared" si="5"/>
        <v>188.33000000000004</v>
      </c>
      <c r="Z108" s="18">
        <f t="shared" si="5"/>
        <v>208.38000000000002</v>
      </c>
      <c r="AA108" s="18">
        <f t="shared" si="5"/>
        <v>8.9699999999999989</v>
      </c>
      <c r="AB108" s="18">
        <f t="shared" si="5"/>
        <v>8.33</v>
      </c>
    </row>
    <row r="109" spans="1:28" s="16" customFormat="1" x14ac:dyDescent="0.3">
      <c r="A109" s="15"/>
      <c r="B109" s="15"/>
      <c r="C109" s="22"/>
      <c r="D109" s="22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</row>
    <row r="110" spans="1:28" s="16" customFormat="1" x14ac:dyDescent="0.3">
      <c r="A110" s="15"/>
      <c r="B110" s="18" t="s">
        <v>156</v>
      </c>
      <c r="C110" s="22"/>
      <c r="D110" s="22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</row>
    <row r="111" spans="1:28" s="16" customFormat="1" x14ac:dyDescent="0.3">
      <c r="A111" s="15"/>
      <c r="B111" s="21" t="s">
        <v>43</v>
      </c>
      <c r="C111" s="22"/>
      <c r="D111" s="22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</row>
    <row r="112" spans="1:28" s="16" customFormat="1" x14ac:dyDescent="0.3">
      <c r="A112" s="15" t="s">
        <v>249</v>
      </c>
      <c r="B112" s="15" t="s">
        <v>248</v>
      </c>
      <c r="C112" s="22">
        <v>45</v>
      </c>
      <c r="D112" s="22">
        <v>45</v>
      </c>
      <c r="E112" s="15">
        <v>4.42</v>
      </c>
      <c r="F112" s="15">
        <v>4.42</v>
      </c>
      <c r="G112" s="15">
        <v>4.2</v>
      </c>
      <c r="H112" s="15">
        <v>4.2</v>
      </c>
      <c r="I112" s="15">
        <v>24.84</v>
      </c>
      <c r="J112" s="15">
        <v>24.84</v>
      </c>
      <c r="K112" s="15">
        <v>153</v>
      </c>
      <c r="L112" s="15">
        <v>153</v>
      </c>
      <c r="M112" s="15">
        <v>0.01</v>
      </c>
      <c r="N112" s="15">
        <v>0.01</v>
      </c>
      <c r="O112" s="15">
        <v>7.0000000000000007E-2</v>
      </c>
      <c r="P112" s="15">
        <v>7.0000000000000007E-2</v>
      </c>
      <c r="Q112" s="15">
        <v>0.04</v>
      </c>
      <c r="R112" s="15">
        <v>0.04</v>
      </c>
      <c r="S112" s="15">
        <v>0.16</v>
      </c>
      <c r="T112" s="15">
        <v>0.16</v>
      </c>
      <c r="U112" s="15">
        <v>23.28</v>
      </c>
      <c r="V112" s="15">
        <v>23.28</v>
      </c>
      <c r="W112" s="15">
        <v>50.76</v>
      </c>
      <c r="X112" s="15">
        <v>50.76</v>
      </c>
      <c r="Y112" s="15">
        <v>8.64</v>
      </c>
      <c r="Z112" s="15">
        <v>8.64</v>
      </c>
      <c r="AA112" s="15">
        <v>0.59</v>
      </c>
      <c r="AB112" s="15">
        <v>0.59</v>
      </c>
    </row>
    <row r="113" spans="1:28" s="16" customFormat="1" x14ac:dyDescent="0.3">
      <c r="A113" s="15" t="s">
        <v>208</v>
      </c>
      <c r="B113" s="15" t="s">
        <v>105</v>
      </c>
      <c r="C113" s="22">
        <v>150</v>
      </c>
      <c r="D113" s="22">
        <v>180</v>
      </c>
      <c r="E113" s="15">
        <v>6.86</v>
      </c>
      <c r="F113" s="15">
        <v>8.23</v>
      </c>
      <c r="G113" s="15">
        <v>7.58</v>
      </c>
      <c r="H113" s="15">
        <v>9.09</v>
      </c>
      <c r="I113" s="15">
        <v>40.4</v>
      </c>
      <c r="J113" s="15">
        <v>48.48</v>
      </c>
      <c r="K113" s="15">
        <v>230</v>
      </c>
      <c r="L113" s="15">
        <v>276</v>
      </c>
      <c r="M113" s="15">
        <v>0.03</v>
      </c>
      <c r="N113" s="15">
        <v>0.04</v>
      </c>
      <c r="O113" s="15">
        <v>0.23</v>
      </c>
      <c r="P113" s="15">
        <v>0.28000000000000003</v>
      </c>
      <c r="Q113" s="15">
        <v>0.1</v>
      </c>
      <c r="R113" s="15">
        <v>0.13</v>
      </c>
      <c r="S113" s="15">
        <v>0</v>
      </c>
      <c r="T113" s="15">
        <v>0</v>
      </c>
      <c r="U113" s="15">
        <v>12.72</v>
      </c>
      <c r="V113" s="15">
        <v>15.4</v>
      </c>
      <c r="W113" s="15">
        <v>163</v>
      </c>
      <c r="X113" s="15">
        <v>196</v>
      </c>
      <c r="Y113" s="15">
        <v>88</v>
      </c>
      <c r="Z113" s="15">
        <v>118</v>
      </c>
      <c r="AA113" s="15">
        <v>1.63</v>
      </c>
      <c r="AB113" s="15">
        <v>2.37</v>
      </c>
    </row>
    <row r="114" spans="1:28" s="16" customFormat="1" x14ac:dyDescent="0.3">
      <c r="A114" s="15" t="s">
        <v>209</v>
      </c>
      <c r="B114" s="15" t="s">
        <v>106</v>
      </c>
      <c r="C114" s="22">
        <v>100</v>
      </c>
      <c r="D114" s="22">
        <v>100</v>
      </c>
      <c r="E114" s="15">
        <v>10.6</v>
      </c>
      <c r="F114" s="15">
        <v>10.6</v>
      </c>
      <c r="G114" s="15">
        <v>13</v>
      </c>
      <c r="H114" s="15">
        <v>13</v>
      </c>
      <c r="I114" s="15">
        <v>8.5</v>
      </c>
      <c r="J114" s="15">
        <v>8.5</v>
      </c>
      <c r="K114" s="15">
        <v>191</v>
      </c>
      <c r="L114" s="15">
        <v>191</v>
      </c>
      <c r="M114" s="15">
        <v>0</v>
      </c>
      <c r="N114" s="15">
        <v>0</v>
      </c>
      <c r="O114" s="15">
        <v>0</v>
      </c>
      <c r="P114" s="15">
        <v>0</v>
      </c>
      <c r="Q114" s="15">
        <v>0</v>
      </c>
      <c r="R114" s="15">
        <v>0</v>
      </c>
      <c r="S114" s="15">
        <v>0</v>
      </c>
      <c r="T114" s="15">
        <v>0</v>
      </c>
      <c r="U114" s="15">
        <v>236.4</v>
      </c>
      <c r="V114" s="15">
        <v>236.4</v>
      </c>
      <c r="W114" s="15">
        <v>165.36</v>
      </c>
      <c r="X114" s="15">
        <v>165.36</v>
      </c>
      <c r="Y114" s="15">
        <v>20.8</v>
      </c>
      <c r="Z114" s="15">
        <v>20.8</v>
      </c>
      <c r="AA114" s="15">
        <v>1.87</v>
      </c>
      <c r="AB114" s="15">
        <v>1.87</v>
      </c>
    </row>
    <row r="115" spans="1:28" s="16" customFormat="1" ht="40.5" x14ac:dyDescent="0.3">
      <c r="A115" s="15"/>
      <c r="B115" s="15" t="s">
        <v>135</v>
      </c>
      <c r="C115" s="22">
        <v>40</v>
      </c>
      <c r="D115" s="22">
        <v>60</v>
      </c>
      <c r="E115" s="15">
        <v>4.5</v>
      </c>
      <c r="F115" s="15">
        <v>6.75</v>
      </c>
      <c r="G115" s="15">
        <v>2.38</v>
      </c>
      <c r="H115" s="15">
        <v>3.57</v>
      </c>
      <c r="I115" s="15">
        <v>16.8</v>
      </c>
      <c r="J115" s="15">
        <v>25.2</v>
      </c>
      <c r="K115" s="15">
        <v>120</v>
      </c>
      <c r="L115" s="15">
        <v>180</v>
      </c>
      <c r="M115" s="15">
        <v>0</v>
      </c>
      <c r="N115" s="15">
        <v>0</v>
      </c>
      <c r="O115" s="15">
        <v>0.05</v>
      </c>
      <c r="P115" s="15">
        <v>7.0000000000000007E-2</v>
      </c>
      <c r="Q115" s="15">
        <v>1.4999999999999999E-2</v>
      </c>
      <c r="R115" s="15">
        <v>0.02</v>
      </c>
      <c r="S115" s="15">
        <v>0</v>
      </c>
      <c r="T115" s="15">
        <v>0</v>
      </c>
      <c r="U115" s="15">
        <v>6.9</v>
      </c>
      <c r="V115" s="15">
        <v>11.5</v>
      </c>
      <c r="W115" s="15">
        <v>0</v>
      </c>
      <c r="X115" s="15">
        <v>0</v>
      </c>
      <c r="Y115" s="15">
        <v>0</v>
      </c>
      <c r="Z115" s="15">
        <v>0</v>
      </c>
      <c r="AA115" s="15">
        <v>0.6</v>
      </c>
      <c r="AB115" s="15">
        <v>0.08</v>
      </c>
    </row>
    <row r="116" spans="1:28" s="16" customFormat="1" x14ac:dyDescent="0.3">
      <c r="A116" s="15" t="s">
        <v>173</v>
      </c>
      <c r="B116" s="15" t="s">
        <v>136</v>
      </c>
      <c r="C116" s="22" t="s">
        <v>276</v>
      </c>
      <c r="D116" s="22" t="s">
        <v>276</v>
      </c>
      <c r="E116" s="15">
        <v>0.2</v>
      </c>
      <c r="F116" s="15">
        <v>0.2</v>
      </c>
      <c r="G116" s="15">
        <v>0.05</v>
      </c>
      <c r="H116" s="15">
        <v>0.05</v>
      </c>
      <c r="I116" s="15">
        <v>15.01</v>
      </c>
      <c r="J116" s="15">
        <v>15.01</v>
      </c>
      <c r="K116" s="15">
        <v>61.29</v>
      </c>
      <c r="L116" s="15">
        <v>61.29</v>
      </c>
      <c r="M116" s="15">
        <v>0.05</v>
      </c>
      <c r="N116" s="15">
        <v>0.05</v>
      </c>
      <c r="O116" s="15">
        <v>0</v>
      </c>
      <c r="P116" s="15">
        <v>0</v>
      </c>
      <c r="Q116" s="15">
        <v>0.01</v>
      </c>
      <c r="R116" s="15">
        <v>0.01</v>
      </c>
      <c r="S116" s="15">
        <v>0.1</v>
      </c>
      <c r="T116" s="15">
        <v>0.1</v>
      </c>
      <c r="U116" s="15">
        <v>5.25</v>
      </c>
      <c r="V116" s="15">
        <v>5.25</v>
      </c>
      <c r="W116" s="15">
        <v>8.24</v>
      </c>
      <c r="X116" s="15">
        <v>8.24</v>
      </c>
      <c r="Y116" s="15">
        <v>4.4000000000000004</v>
      </c>
      <c r="Z116" s="15">
        <v>4.4000000000000004</v>
      </c>
      <c r="AA116" s="15">
        <v>0.86</v>
      </c>
      <c r="AB116" s="15">
        <v>0.86</v>
      </c>
    </row>
    <row r="117" spans="1:28" s="16" customFormat="1" x14ac:dyDescent="0.3">
      <c r="A117" s="15"/>
      <c r="B117" s="15"/>
      <c r="C117" s="22"/>
      <c r="D117" s="22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</row>
    <row r="118" spans="1:28" s="16" customFormat="1" x14ac:dyDescent="0.3">
      <c r="A118" s="15"/>
      <c r="B118" s="21" t="s">
        <v>50</v>
      </c>
      <c r="C118" s="22"/>
      <c r="D118" s="22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</row>
    <row r="119" spans="1:28" s="16" customFormat="1" ht="81" x14ac:dyDescent="0.3">
      <c r="A119" s="15" t="s">
        <v>188</v>
      </c>
      <c r="B119" s="15" t="s">
        <v>288</v>
      </c>
      <c r="C119" s="22">
        <v>60</v>
      </c>
      <c r="D119" s="22">
        <v>100</v>
      </c>
      <c r="E119" s="15">
        <v>0.96</v>
      </c>
      <c r="F119" s="15">
        <v>0.56999999999999995</v>
      </c>
      <c r="G119" s="15">
        <v>3.05</v>
      </c>
      <c r="H119" s="15">
        <v>5.08</v>
      </c>
      <c r="I119" s="15">
        <v>10.82</v>
      </c>
      <c r="J119" s="15">
        <v>18.03</v>
      </c>
      <c r="K119" s="15">
        <v>66.599999999999994</v>
      </c>
      <c r="L119" s="15">
        <v>111</v>
      </c>
      <c r="M119" s="15">
        <v>0.31</v>
      </c>
      <c r="N119" s="15">
        <v>0.52</v>
      </c>
      <c r="O119" s="15">
        <v>0.04</v>
      </c>
      <c r="P119" s="15">
        <v>0.06</v>
      </c>
      <c r="Q119" s="15">
        <v>0.05</v>
      </c>
      <c r="R119" s="15">
        <v>0.08</v>
      </c>
      <c r="S119" s="15">
        <v>6.3</v>
      </c>
      <c r="T119" s="15">
        <v>10.5</v>
      </c>
      <c r="U119" s="15">
        <v>13.38</v>
      </c>
      <c r="V119" s="15">
        <v>22.3</v>
      </c>
      <c r="W119" s="15">
        <v>35.1</v>
      </c>
      <c r="X119" s="15">
        <v>58.8</v>
      </c>
      <c r="Y119" s="15">
        <v>11.04</v>
      </c>
      <c r="Z119" s="15">
        <v>18.399999999999999</v>
      </c>
      <c r="AA119" s="15">
        <v>0.53</v>
      </c>
      <c r="AB119" s="15">
        <v>0.88</v>
      </c>
    </row>
    <row r="120" spans="1:28" s="16" customFormat="1" ht="60.75" x14ac:dyDescent="0.3">
      <c r="A120" s="15" t="s">
        <v>210</v>
      </c>
      <c r="B120" s="15" t="s">
        <v>157</v>
      </c>
      <c r="C120" s="22" t="s">
        <v>143</v>
      </c>
      <c r="D120" s="22" t="s">
        <v>143</v>
      </c>
      <c r="E120" s="15">
        <v>7.38</v>
      </c>
      <c r="F120" s="15">
        <v>7.38</v>
      </c>
      <c r="G120" s="15">
        <v>6.5</v>
      </c>
      <c r="H120" s="15">
        <v>6.5</v>
      </c>
      <c r="I120" s="15">
        <v>20.5</v>
      </c>
      <c r="J120" s="15">
        <v>20.5</v>
      </c>
      <c r="K120" s="15">
        <v>192</v>
      </c>
      <c r="L120" s="15">
        <v>192</v>
      </c>
      <c r="M120" s="15">
        <v>0</v>
      </c>
      <c r="N120" s="15">
        <v>0</v>
      </c>
      <c r="O120" s="15">
        <v>0.15</v>
      </c>
      <c r="P120" s="15">
        <v>0.15</v>
      </c>
      <c r="Q120" s="15">
        <v>0.44</v>
      </c>
      <c r="R120" s="15">
        <v>0.44</v>
      </c>
      <c r="S120" s="15">
        <v>10.5</v>
      </c>
      <c r="T120" s="15">
        <v>10.5</v>
      </c>
      <c r="U120" s="15">
        <v>109.6</v>
      </c>
      <c r="V120" s="15">
        <v>109.6</v>
      </c>
      <c r="W120" s="15">
        <v>112.8</v>
      </c>
      <c r="X120" s="15">
        <v>112.8</v>
      </c>
      <c r="Y120" s="15">
        <v>45.74</v>
      </c>
      <c r="Z120" s="15">
        <v>45.75</v>
      </c>
      <c r="AA120" s="15">
        <v>1.9</v>
      </c>
      <c r="AB120" s="15">
        <v>1.9</v>
      </c>
    </row>
    <row r="121" spans="1:28" s="16" customFormat="1" x14ac:dyDescent="0.3">
      <c r="A121" s="15" t="s">
        <v>180</v>
      </c>
      <c r="B121" s="15" t="s">
        <v>64</v>
      </c>
      <c r="C121" s="22">
        <v>200</v>
      </c>
      <c r="D121" s="22">
        <v>220</v>
      </c>
      <c r="E121" s="15">
        <v>11.38</v>
      </c>
      <c r="F121" s="15">
        <v>12.51</v>
      </c>
      <c r="G121" s="15">
        <v>12.53</v>
      </c>
      <c r="H121" s="15">
        <v>14.78</v>
      </c>
      <c r="I121" s="15">
        <v>27.92</v>
      </c>
      <c r="J121" s="15">
        <v>30</v>
      </c>
      <c r="K121" s="15">
        <v>301</v>
      </c>
      <c r="L121" s="15">
        <v>331</v>
      </c>
      <c r="M121" s="15">
        <v>0.15</v>
      </c>
      <c r="N121" s="15">
        <v>0.16500000000000001</v>
      </c>
      <c r="O121" s="15">
        <v>0.18</v>
      </c>
      <c r="P121" s="15">
        <v>0.2</v>
      </c>
      <c r="Q121" s="15">
        <v>0.2</v>
      </c>
      <c r="R121" s="15">
        <v>0.22</v>
      </c>
      <c r="S121" s="15">
        <v>21.67</v>
      </c>
      <c r="T121" s="15">
        <v>23.84</v>
      </c>
      <c r="U121" s="15">
        <v>31.33</v>
      </c>
      <c r="V121" s="15">
        <v>34.46</v>
      </c>
      <c r="W121" s="15">
        <v>225</v>
      </c>
      <c r="X121" s="15">
        <v>247.5</v>
      </c>
      <c r="Y121" s="15">
        <v>49.59</v>
      </c>
      <c r="Z121" s="15">
        <v>54.54</v>
      </c>
      <c r="AA121" s="15">
        <v>1.92</v>
      </c>
      <c r="AB121" s="15">
        <v>2.11</v>
      </c>
    </row>
    <row r="122" spans="1:28" s="16" customFormat="1" ht="40.5" x14ac:dyDescent="0.3">
      <c r="A122" s="15"/>
      <c r="B122" s="15" t="s">
        <v>135</v>
      </c>
      <c r="C122" s="22">
        <v>40</v>
      </c>
      <c r="D122" s="22">
        <v>60</v>
      </c>
      <c r="E122" s="15">
        <v>4.5</v>
      </c>
      <c r="F122" s="15">
        <v>6.75</v>
      </c>
      <c r="G122" s="15">
        <v>2.38</v>
      </c>
      <c r="H122" s="15">
        <v>3.57</v>
      </c>
      <c r="I122" s="15">
        <v>16.8</v>
      </c>
      <c r="J122" s="15">
        <v>25.2</v>
      </c>
      <c r="K122" s="15">
        <v>120</v>
      </c>
      <c r="L122" s="15">
        <v>180</v>
      </c>
      <c r="M122" s="15">
        <v>0</v>
      </c>
      <c r="N122" s="15">
        <v>0</v>
      </c>
      <c r="O122" s="15">
        <v>0.05</v>
      </c>
      <c r="P122" s="15">
        <v>7.0000000000000007E-2</v>
      </c>
      <c r="Q122" s="15">
        <v>1.4999999999999999E-2</v>
      </c>
      <c r="R122" s="15">
        <v>0.02</v>
      </c>
      <c r="S122" s="15">
        <v>0</v>
      </c>
      <c r="T122" s="15">
        <v>0</v>
      </c>
      <c r="U122" s="15">
        <v>6.9</v>
      </c>
      <c r="V122" s="15">
        <v>11.5</v>
      </c>
      <c r="W122" s="15">
        <v>0</v>
      </c>
      <c r="X122" s="15">
        <v>0</v>
      </c>
      <c r="Y122" s="15">
        <v>0</v>
      </c>
      <c r="Z122" s="15">
        <v>0</v>
      </c>
      <c r="AA122" s="15">
        <v>0.6</v>
      </c>
      <c r="AB122" s="15">
        <v>0.08</v>
      </c>
    </row>
    <row r="123" spans="1:28" s="16" customFormat="1" x14ac:dyDescent="0.3">
      <c r="A123" s="15" t="s">
        <v>178</v>
      </c>
      <c r="B123" s="15" t="s">
        <v>82</v>
      </c>
      <c r="C123" s="22">
        <v>200</v>
      </c>
      <c r="D123" s="22">
        <v>200</v>
      </c>
      <c r="E123" s="15">
        <v>0.54</v>
      </c>
      <c r="F123" s="15">
        <v>0.54</v>
      </c>
      <c r="G123" s="15">
        <v>0</v>
      </c>
      <c r="H123" s="15">
        <v>0</v>
      </c>
      <c r="I123" s="15">
        <v>17.579999999999998</v>
      </c>
      <c r="J123" s="15">
        <v>17.579999999999998</v>
      </c>
      <c r="K123" s="15">
        <v>70.53</v>
      </c>
      <c r="L123" s="15">
        <v>70.53</v>
      </c>
      <c r="M123" s="15">
        <v>0.18</v>
      </c>
      <c r="N123" s="15">
        <v>0.18</v>
      </c>
      <c r="O123" s="15">
        <v>5.0000000000000001E-3</v>
      </c>
      <c r="P123" s="15">
        <v>5.0000000000000001E-3</v>
      </c>
      <c r="Q123" s="15">
        <v>0.02</v>
      </c>
      <c r="R123" s="15">
        <v>0.02</v>
      </c>
      <c r="S123" s="15">
        <v>0.03</v>
      </c>
      <c r="T123" s="15">
        <v>0.03</v>
      </c>
      <c r="U123" s="15">
        <v>2.56</v>
      </c>
      <c r="V123" s="15">
        <v>2.56</v>
      </c>
      <c r="W123" s="15">
        <v>3.56</v>
      </c>
      <c r="X123" s="15">
        <v>3.56</v>
      </c>
      <c r="Y123" s="15">
        <v>1.74</v>
      </c>
      <c r="Z123" s="15">
        <v>1.74</v>
      </c>
      <c r="AA123" s="15">
        <v>0.1</v>
      </c>
      <c r="AB123" s="15">
        <v>0.1</v>
      </c>
    </row>
    <row r="124" spans="1:28" s="20" customFormat="1" x14ac:dyDescent="0.3">
      <c r="A124" s="18"/>
      <c r="B124" s="23" t="s">
        <v>139</v>
      </c>
      <c r="C124" s="19"/>
      <c r="D124" s="19"/>
      <c r="E124" s="18">
        <f>E112+E113+E114+E115+E116+E119+E120+E121+E123</f>
        <v>46.84</v>
      </c>
      <c r="F124" s="18">
        <f t="shared" ref="F124:H124" si="6">F112+F113+F114+F115+F116+F119+F120+F121+F123</f>
        <v>51.199999999999996</v>
      </c>
      <c r="G124" s="18">
        <f t="shared" si="6"/>
        <v>49.290000000000006</v>
      </c>
      <c r="H124" s="18">
        <f t="shared" si="6"/>
        <v>56.27</v>
      </c>
      <c r="I124" s="18">
        <f>I112+I113+I114+I115+I116+I119+I120+I121+I122+I123</f>
        <v>199.17000000000002</v>
      </c>
      <c r="J124" s="18">
        <f>J112+J113+J114+J115+J116+J119+J120+J121+J122+J123</f>
        <v>233.33999999999997</v>
      </c>
      <c r="K124" s="18">
        <f t="shared" ref="K124:AB124" si="7">K112+K113+K114+K115+K119+K120+K121+K122+K123</f>
        <v>1444.1299999999999</v>
      </c>
      <c r="L124" s="18">
        <f t="shared" si="7"/>
        <v>1684.53</v>
      </c>
      <c r="M124" s="18">
        <f t="shared" si="7"/>
        <v>0.67999999999999994</v>
      </c>
      <c r="N124" s="18">
        <f t="shared" si="7"/>
        <v>0.91500000000000004</v>
      </c>
      <c r="O124" s="18">
        <f t="shared" si="7"/>
        <v>0.77500000000000002</v>
      </c>
      <c r="P124" s="18">
        <f t="shared" si="7"/>
        <v>0.90500000000000014</v>
      </c>
      <c r="Q124" s="18">
        <f t="shared" si="7"/>
        <v>0.88</v>
      </c>
      <c r="R124" s="18">
        <f t="shared" si="7"/>
        <v>0.97</v>
      </c>
      <c r="S124" s="18">
        <f t="shared" si="7"/>
        <v>38.660000000000004</v>
      </c>
      <c r="T124" s="18">
        <f t="shared" si="7"/>
        <v>45.03</v>
      </c>
      <c r="U124" s="18">
        <f t="shared" si="7"/>
        <v>443.06999999999994</v>
      </c>
      <c r="V124" s="18">
        <f t="shared" si="7"/>
        <v>467</v>
      </c>
      <c r="W124" s="18">
        <f t="shared" si="7"/>
        <v>755.57999999999993</v>
      </c>
      <c r="X124" s="18">
        <f t="shared" si="7"/>
        <v>834.78</v>
      </c>
      <c r="Y124" s="18">
        <f t="shared" si="7"/>
        <v>225.55</v>
      </c>
      <c r="Z124" s="18">
        <f t="shared" si="7"/>
        <v>267.87</v>
      </c>
      <c r="AA124" s="18">
        <f t="shared" si="7"/>
        <v>9.7399999999999984</v>
      </c>
      <c r="AB124" s="18">
        <f t="shared" si="7"/>
        <v>9.9799999999999986</v>
      </c>
    </row>
    <row r="125" spans="1:28" s="16" customFormat="1" x14ac:dyDescent="0.3">
      <c r="A125" s="15"/>
      <c r="B125" s="15"/>
      <c r="C125" s="22"/>
      <c r="D125" s="22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</row>
    <row r="126" spans="1:28" s="16" customFormat="1" x14ac:dyDescent="0.3">
      <c r="A126" s="15"/>
      <c r="B126" s="18" t="s">
        <v>158</v>
      </c>
      <c r="C126" s="22"/>
      <c r="D126" s="22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</row>
    <row r="127" spans="1:28" s="16" customFormat="1" x14ac:dyDescent="0.3">
      <c r="A127" s="15"/>
      <c r="B127" s="21" t="s">
        <v>43</v>
      </c>
      <c r="C127" s="22"/>
      <c r="D127" s="22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</row>
    <row r="128" spans="1:28" s="16" customFormat="1" x14ac:dyDescent="0.3">
      <c r="A128" s="15" t="s">
        <v>182</v>
      </c>
      <c r="B128" s="15" t="s">
        <v>66</v>
      </c>
      <c r="C128" s="22">
        <v>15</v>
      </c>
      <c r="D128" s="22">
        <v>15</v>
      </c>
      <c r="E128" s="15">
        <v>3.9</v>
      </c>
      <c r="F128" s="15">
        <v>3.9</v>
      </c>
      <c r="G128" s="15">
        <v>3.97</v>
      </c>
      <c r="H128" s="15">
        <v>3.97</v>
      </c>
      <c r="I128" s="15">
        <v>0.52</v>
      </c>
      <c r="J128" s="15">
        <v>0.52</v>
      </c>
      <c r="K128" s="15">
        <v>54.75</v>
      </c>
      <c r="L128" s="15">
        <v>54.75</v>
      </c>
      <c r="M128" s="15">
        <v>0.6</v>
      </c>
      <c r="N128" s="15">
        <v>0.6</v>
      </c>
      <c r="O128" s="15">
        <v>0</v>
      </c>
      <c r="P128" s="15">
        <v>0</v>
      </c>
      <c r="Q128" s="15">
        <v>0</v>
      </c>
      <c r="R128" s="15">
        <v>0</v>
      </c>
      <c r="S128" s="15">
        <v>0.04</v>
      </c>
      <c r="T128" s="15">
        <v>0.04</v>
      </c>
      <c r="U128" s="15">
        <v>305</v>
      </c>
      <c r="V128" s="15">
        <v>305</v>
      </c>
      <c r="W128" s="15">
        <v>81</v>
      </c>
      <c r="X128" s="15">
        <v>81</v>
      </c>
      <c r="Y128" s="15">
        <v>0.75</v>
      </c>
      <c r="Z128" s="15">
        <v>0.75</v>
      </c>
      <c r="AA128" s="15">
        <v>0.14000000000000001</v>
      </c>
      <c r="AB128" s="15">
        <v>0.14000000000000001</v>
      </c>
    </row>
    <row r="129" spans="1:28" s="16" customFormat="1" x14ac:dyDescent="0.3">
      <c r="A129" s="15" t="s">
        <v>211</v>
      </c>
      <c r="B129" s="15" t="s">
        <v>108</v>
      </c>
      <c r="C129" s="22">
        <v>200</v>
      </c>
      <c r="D129" s="22">
        <v>220</v>
      </c>
      <c r="E129" s="15">
        <v>12.73</v>
      </c>
      <c r="F129" s="15">
        <v>14</v>
      </c>
      <c r="G129" s="15">
        <v>10.8</v>
      </c>
      <c r="H129" s="15">
        <v>11.8</v>
      </c>
      <c r="I129" s="15">
        <v>32.340000000000003</v>
      </c>
      <c r="J129" s="15">
        <v>35.57</v>
      </c>
      <c r="K129" s="15">
        <v>246</v>
      </c>
      <c r="L129" s="15">
        <v>270.60000000000002</v>
      </c>
      <c r="M129" s="15">
        <v>0</v>
      </c>
      <c r="N129" s="15">
        <v>0</v>
      </c>
      <c r="O129" s="15">
        <v>0.09</v>
      </c>
      <c r="P129" s="15">
        <v>0.1</v>
      </c>
      <c r="Q129" s="15">
        <v>0.14000000000000001</v>
      </c>
      <c r="R129" s="15">
        <v>0.15</v>
      </c>
      <c r="S129" s="15">
        <v>50.9</v>
      </c>
      <c r="T129" s="15">
        <v>56</v>
      </c>
      <c r="U129" s="15">
        <v>69.3</v>
      </c>
      <c r="V129" s="15">
        <v>76.239999999999995</v>
      </c>
      <c r="W129" s="15">
        <v>171.8</v>
      </c>
      <c r="X129" s="15">
        <v>189</v>
      </c>
      <c r="Y129" s="15">
        <v>46.72</v>
      </c>
      <c r="Z129" s="15">
        <v>51.4</v>
      </c>
      <c r="AA129" s="15">
        <v>2.35</v>
      </c>
      <c r="AB129" s="15">
        <v>2.59</v>
      </c>
    </row>
    <row r="130" spans="1:28" s="16" customFormat="1" ht="40.5" x14ac:dyDescent="0.3">
      <c r="A130" s="15"/>
      <c r="B130" s="15" t="s">
        <v>135</v>
      </c>
      <c r="C130" s="22">
        <v>40</v>
      </c>
      <c r="D130" s="22">
        <v>60</v>
      </c>
      <c r="E130" s="15">
        <v>4.5</v>
      </c>
      <c r="F130" s="15">
        <v>6.75</v>
      </c>
      <c r="G130" s="15">
        <v>2.38</v>
      </c>
      <c r="H130" s="15">
        <v>3.57</v>
      </c>
      <c r="I130" s="15">
        <v>16.8</v>
      </c>
      <c r="J130" s="15">
        <v>25.2</v>
      </c>
      <c r="K130" s="15">
        <v>120</v>
      </c>
      <c r="L130" s="15">
        <v>180</v>
      </c>
      <c r="M130" s="15">
        <v>0</v>
      </c>
      <c r="N130" s="15">
        <v>0</v>
      </c>
      <c r="O130" s="15">
        <v>0.05</v>
      </c>
      <c r="P130" s="15">
        <v>7.0000000000000007E-2</v>
      </c>
      <c r="Q130" s="15">
        <v>1.4999999999999999E-2</v>
      </c>
      <c r="R130" s="15">
        <v>0.02</v>
      </c>
      <c r="S130" s="15">
        <v>0</v>
      </c>
      <c r="T130" s="15">
        <v>0</v>
      </c>
      <c r="U130" s="15">
        <v>6.9</v>
      </c>
      <c r="V130" s="15">
        <v>11.5</v>
      </c>
      <c r="W130" s="15">
        <v>0</v>
      </c>
      <c r="X130" s="15">
        <v>0</v>
      </c>
      <c r="Y130" s="15">
        <v>0</v>
      </c>
      <c r="Z130" s="15">
        <v>0</v>
      </c>
      <c r="AA130" s="15">
        <v>0.6</v>
      </c>
      <c r="AB130" s="15">
        <v>0.08</v>
      </c>
    </row>
    <row r="131" spans="1:28" s="16" customFormat="1" x14ac:dyDescent="0.3">
      <c r="A131" s="15" t="s">
        <v>181</v>
      </c>
      <c r="B131" s="15" t="s">
        <v>81</v>
      </c>
      <c r="C131" s="22">
        <v>200</v>
      </c>
      <c r="D131" s="22">
        <v>200</v>
      </c>
      <c r="E131" s="15">
        <v>0</v>
      </c>
      <c r="F131" s="15">
        <v>0</v>
      </c>
      <c r="G131" s="15">
        <v>0</v>
      </c>
      <c r="H131" s="15">
        <v>0</v>
      </c>
      <c r="I131" s="15">
        <v>35.94</v>
      </c>
      <c r="J131" s="15">
        <v>35.94</v>
      </c>
      <c r="K131" s="15">
        <v>118</v>
      </c>
      <c r="L131" s="15">
        <v>118</v>
      </c>
      <c r="M131" s="15">
        <v>0</v>
      </c>
      <c r="N131" s="15">
        <v>0</v>
      </c>
      <c r="O131" s="15">
        <v>0</v>
      </c>
      <c r="P131" s="15">
        <v>0</v>
      </c>
      <c r="Q131" s="15">
        <v>0</v>
      </c>
      <c r="R131" s="15">
        <v>0</v>
      </c>
      <c r="S131" s="15">
        <v>0</v>
      </c>
      <c r="T131" s="15">
        <v>0</v>
      </c>
      <c r="U131" s="15">
        <v>0.3</v>
      </c>
      <c r="V131" s="15">
        <v>0.3</v>
      </c>
      <c r="W131" s="15">
        <v>0</v>
      </c>
      <c r="X131" s="15">
        <v>0</v>
      </c>
      <c r="Y131" s="15">
        <v>0</v>
      </c>
      <c r="Z131" s="15">
        <v>0</v>
      </c>
      <c r="AA131" s="15">
        <v>0.45</v>
      </c>
      <c r="AB131" s="15">
        <v>0.45</v>
      </c>
    </row>
    <row r="132" spans="1:28" s="16" customFormat="1" x14ac:dyDescent="0.3">
      <c r="A132" s="15"/>
      <c r="B132" s="15"/>
      <c r="C132" s="22"/>
      <c r="D132" s="22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</row>
    <row r="133" spans="1:28" s="16" customFormat="1" x14ac:dyDescent="0.3">
      <c r="A133" s="15"/>
      <c r="B133" s="21" t="s">
        <v>50</v>
      </c>
      <c r="C133" s="22"/>
      <c r="D133" s="22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</row>
    <row r="134" spans="1:28" s="16" customFormat="1" ht="60.75" x14ac:dyDescent="0.3">
      <c r="A134" s="15" t="s">
        <v>194</v>
      </c>
      <c r="B134" s="15" t="s">
        <v>289</v>
      </c>
      <c r="C134" s="22">
        <v>60</v>
      </c>
      <c r="D134" s="22">
        <v>100</v>
      </c>
      <c r="E134" s="15">
        <v>0.75</v>
      </c>
      <c r="F134" s="15">
        <v>1.25</v>
      </c>
      <c r="G134" s="15">
        <v>4.05</v>
      </c>
      <c r="H134" s="15">
        <v>6.75</v>
      </c>
      <c r="I134" s="15">
        <v>8.16</v>
      </c>
      <c r="J134" s="15">
        <v>13.6</v>
      </c>
      <c r="K134" s="15">
        <v>77.06</v>
      </c>
      <c r="L134" s="15">
        <v>128.4</v>
      </c>
      <c r="M134" s="15">
        <v>0</v>
      </c>
      <c r="N134" s="15">
        <v>0</v>
      </c>
      <c r="O134" s="15">
        <v>0.03</v>
      </c>
      <c r="P134" s="15">
        <v>0.05</v>
      </c>
      <c r="Q134" s="15">
        <v>0.04</v>
      </c>
      <c r="R134" s="15">
        <v>6.6000000000000003E-2</v>
      </c>
      <c r="S134" s="15">
        <v>2.9</v>
      </c>
      <c r="T134" s="15">
        <v>4.8</v>
      </c>
      <c r="U134" s="15">
        <v>29.6</v>
      </c>
      <c r="V134" s="15">
        <v>49.3</v>
      </c>
      <c r="W134" s="15">
        <v>31.9</v>
      </c>
      <c r="X134" s="15">
        <v>53</v>
      </c>
      <c r="Y134" s="15">
        <v>22.04</v>
      </c>
      <c r="Z134" s="15">
        <v>36.700000000000003</v>
      </c>
      <c r="AA134" s="15">
        <v>0.41</v>
      </c>
      <c r="AB134" s="15">
        <v>0.62</v>
      </c>
    </row>
    <row r="135" spans="1:28" s="16" customFormat="1" ht="60.75" x14ac:dyDescent="0.3">
      <c r="A135" s="15" t="s">
        <v>175</v>
      </c>
      <c r="B135" s="15" t="s">
        <v>137</v>
      </c>
      <c r="C135" s="22" t="s">
        <v>143</v>
      </c>
      <c r="D135" s="22" t="s">
        <v>143</v>
      </c>
      <c r="E135" s="15">
        <v>7.5</v>
      </c>
      <c r="F135" s="15">
        <v>7.5</v>
      </c>
      <c r="G135" s="15">
        <v>7.99</v>
      </c>
      <c r="H135" s="15">
        <v>7.99</v>
      </c>
      <c r="I135" s="15">
        <v>23.09</v>
      </c>
      <c r="J135" s="15">
        <v>23.09</v>
      </c>
      <c r="K135" s="15">
        <v>150</v>
      </c>
      <c r="L135" s="15">
        <v>150</v>
      </c>
      <c r="M135" s="15">
        <v>0.27</v>
      </c>
      <c r="N135" s="15">
        <v>0.27</v>
      </c>
      <c r="O135" s="15">
        <v>0.06</v>
      </c>
      <c r="P135" s="15">
        <v>0.06</v>
      </c>
      <c r="Q135" s="15">
        <v>0.28000000000000003</v>
      </c>
      <c r="R135" s="15">
        <v>0.28000000000000003</v>
      </c>
      <c r="S135" s="15">
        <v>9.9</v>
      </c>
      <c r="T135" s="15">
        <v>9.9</v>
      </c>
      <c r="U135" s="15">
        <v>44.87</v>
      </c>
      <c r="V135" s="15">
        <v>44.87</v>
      </c>
      <c r="W135" s="15">
        <v>81.62</v>
      </c>
      <c r="X135" s="15">
        <v>81.62</v>
      </c>
      <c r="Y135" s="15">
        <v>26.53</v>
      </c>
      <c r="Z135" s="15">
        <v>26.53</v>
      </c>
      <c r="AA135" s="15">
        <v>1.47</v>
      </c>
      <c r="AB135" s="15">
        <v>1.47</v>
      </c>
    </row>
    <row r="136" spans="1:28" s="16" customFormat="1" ht="40.5" x14ac:dyDescent="0.3">
      <c r="A136" s="15" t="s">
        <v>176</v>
      </c>
      <c r="B136" s="15" t="s">
        <v>138</v>
      </c>
      <c r="C136" s="22">
        <v>150</v>
      </c>
      <c r="D136" s="22">
        <v>180</v>
      </c>
      <c r="E136" s="15">
        <v>5.47</v>
      </c>
      <c r="F136" s="15">
        <v>6.84</v>
      </c>
      <c r="G136" s="15">
        <v>6.37</v>
      </c>
      <c r="H136" s="15">
        <v>8.9499999999999993</v>
      </c>
      <c r="I136" s="15">
        <v>36.340000000000003</v>
      </c>
      <c r="J136" s="15">
        <v>45.43</v>
      </c>
      <c r="K136" s="15">
        <v>224</v>
      </c>
      <c r="L136" s="15">
        <v>268.8</v>
      </c>
      <c r="M136" s="15">
        <v>0.03</v>
      </c>
      <c r="N136" s="15">
        <v>0.04</v>
      </c>
      <c r="O136" s="15">
        <v>0.09</v>
      </c>
      <c r="P136" s="15">
        <v>1.0999999999999999E-2</v>
      </c>
      <c r="Q136" s="15">
        <v>0.02</v>
      </c>
      <c r="R136" s="15">
        <v>0.03</v>
      </c>
      <c r="S136" s="15">
        <v>0</v>
      </c>
      <c r="T136" s="15">
        <v>0</v>
      </c>
      <c r="U136" s="15">
        <v>11.81</v>
      </c>
      <c r="V136" s="15">
        <v>14.7</v>
      </c>
      <c r="W136" s="15">
        <v>47.64</v>
      </c>
      <c r="X136" s="15">
        <v>59.5</v>
      </c>
      <c r="Y136" s="15">
        <v>8.36</v>
      </c>
      <c r="Z136" s="15">
        <v>10.45</v>
      </c>
      <c r="AA136" s="15">
        <v>0.85</v>
      </c>
      <c r="AB136" s="15">
        <v>1.06</v>
      </c>
    </row>
    <row r="137" spans="1:28" s="16" customFormat="1" x14ac:dyDescent="0.3">
      <c r="A137" s="15" t="s">
        <v>187</v>
      </c>
      <c r="B137" s="15" t="s">
        <v>58</v>
      </c>
      <c r="C137" s="22">
        <v>100</v>
      </c>
      <c r="D137" s="22">
        <v>100</v>
      </c>
      <c r="E137" s="15">
        <v>15.14</v>
      </c>
      <c r="F137" s="15">
        <v>15.14</v>
      </c>
      <c r="G137" s="15">
        <v>10.6</v>
      </c>
      <c r="H137" s="15">
        <v>10.6</v>
      </c>
      <c r="I137" s="15">
        <v>6.95</v>
      </c>
      <c r="J137" s="15">
        <v>6.95</v>
      </c>
      <c r="K137" s="15">
        <v>228</v>
      </c>
      <c r="L137" s="15">
        <v>228</v>
      </c>
      <c r="M137" s="15">
        <v>0.04</v>
      </c>
      <c r="N137" s="15">
        <v>0.04</v>
      </c>
      <c r="O137" s="15">
        <v>0.1</v>
      </c>
      <c r="P137" s="15">
        <v>0.1</v>
      </c>
      <c r="Q137" s="15">
        <v>0.14000000000000001</v>
      </c>
      <c r="R137" s="15">
        <v>0.14000000000000001</v>
      </c>
      <c r="S137" s="15">
        <v>5.87</v>
      </c>
      <c r="T137" s="15">
        <v>5.87</v>
      </c>
      <c r="U137" s="15">
        <v>18.399999999999999</v>
      </c>
      <c r="V137" s="15">
        <v>18.399999999999999</v>
      </c>
      <c r="W137" s="15">
        <v>50</v>
      </c>
      <c r="X137" s="15">
        <v>50</v>
      </c>
      <c r="Y137" s="15">
        <v>28.38</v>
      </c>
      <c r="Z137" s="15">
        <v>28.38</v>
      </c>
      <c r="AA137" s="15">
        <v>1.48</v>
      </c>
      <c r="AB137" s="15">
        <v>1.48</v>
      </c>
    </row>
    <row r="138" spans="1:28" s="16" customFormat="1" ht="40.5" x14ac:dyDescent="0.3">
      <c r="A138" s="15"/>
      <c r="B138" s="15" t="s">
        <v>135</v>
      </c>
      <c r="C138" s="22">
        <v>40</v>
      </c>
      <c r="D138" s="22">
        <v>60</v>
      </c>
      <c r="E138" s="15">
        <v>4.5</v>
      </c>
      <c r="F138" s="15">
        <v>6.75</v>
      </c>
      <c r="G138" s="15">
        <v>2.38</v>
      </c>
      <c r="H138" s="15">
        <v>3.57</v>
      </c>
      <c r="I138" s="15">
        <v>16.8</v>
      </c>
      <c r="J138" s="15">
        <v>25.2</v>
      </c>
      <c r="K138" s="15">
        <v>120</v>
      </c>
      <c r="L138" s="15">
        <v>180</v>
      </c>
      <c r="M138" s="15">
        <v>0</v>
      </c>
      <c r="N138" s="15">
        <v>0</v>
      </c>
      <c r="O138" s="15">
        <v>0.05</v>
      </c>
      <c r="P138" s="15">
        <v>7.0000000000000007E-2</v>
      </c>
      <c r="Q138" s="15">
        <v>1.4999999999999999E-2</v>
      </c>
      <c r="R138" s="15">
        <v>0.02</v>
      </c>
      <c r="S138" s="15">
        <v>0</v>
      </c>
      <c r="T138" s="15">
        <v>0</v>
      </c>
      <c r="U138" s="15">
        <v>6.9</v>
      </c>
      <c r="V138" s="15">
        <v>11.5</v>
      </c>
      <c r="W138" s="15">
        <v>0</v>
      </c>
      <c r="X138" s="15">
        <v>0</v>
      </c>
      <c r="Y138" s="15">
        <v>0</v>
      </c>
      <c r="Z138" s="15">
        <v>0</v>
      </c>
      <c r="AA138" s="15">
        <v>0.6</v>
      </c>
      <c r="AB138" s="15">
        <v>0.08</v>
      </c>
    </row>
    <row r="139" spans="1:28" s="16" customFormat="1" x14ac:dyDescent="0.3">
      <c r="A139" s="15" t="s">
        <v>280</v>
      </c>
      <c r="B139" s="15" t="s">
        <v>247</v>
      </c>
      <c r="C139" s="22">
        <v>200</v>
      </c>
      <c r="D139" s="22">
        <v>200</v>
      </c>
      <c r="E139" s="15">
        <v>2.34</v>
      </c>
      <c r="F139" s="15">
        <v>2.34</v>
      </c>
      <c r="G139" s="15">
        <v>2.57</v>
      </c>
      <c r="H139" s="15">
        <v>2.57</v>
      </c>
      <c r="I139" s="15">
        <v>30.57</v>
      </c>
      <c r="J139" s="15">
        <v>30.57</v>
      </c>
      <c r="K139" s="15">
        <v>117.12</v>
      </c>
      <c r="L139" s="15">
        <v>117.21</v>
      </c>
      <c r="M139" s="15">
        <v>0</v>
      </c>
      <c r="N139" s="15">
        <v>0</v>
      </c>
      <c r="O139" s="15">
        <v>0</v>
      </c>
      <c r="P139" s="15">
        <v>0</v>
      </c>
      <c r="Q139" s="15">
        <v>0</v>
      </c>
      <c r="R139" s="15">
        <v>0</v>
      </c>
      <c r="S139" s="15">
        <v>0</v>
      </c>
      <c r="T139" s="15">
        <v>0</v>
      </c>
      <c r="U139" s="15">
        <v>0.3</v>
      </c>
      <c r="V139" s="15">
        <v>0.3</v>
      </c>
      <c r="W139" s="15">
        <v>0</v>
      </c>
      <c r="X139" s="15">
        <v>0</v>
      </c>
      <c r="Y139" s="15">
        <v>0</v>
      </c>
      <c r="Z139" s="15">
        <v>0</v>
      </c>
      <c r="AA139" s="15">
        <v>0.45</v>
      </c>
      <c r="AB139" s="15">
        <v>0.45</v>
      </c>
    </row>
    <row r="140" spans="1:28" s="20" customFormat="1" x14ac:dyDescent="0.3">
      <c r="A140" s="18"/>
      <c r="B140" s="23" t="s">
        <v>139</v>
      </c>
      <c r="C140" s="19"/>
      <c r="D140" s="19"/>
      <c r="E140" s="18">
        <f>E128+E129+E130+E131+E134+E135+E137+E138+E139</f>
        <v>51.36</v>
      </c>
      <c r="F140" s="18">
        <f t="shared" ref="F140" si="8">F128+F129+F130+F131+F134+F135+F137+F138+F139</f>
        <v>57.629999999999995</v>
      </c>
      <c r="G140" s="18">
        <f>G128+G129+G130+G131+G134+G135+G137+G138+G139+G136</f>
        <v>51.110000000000007</v>
      </c>
      <c r="H140" s="18">
        <f>H128+H129+H130+H131+H134+H135+H137+H138+H139+H136</f>
        <v>59.769999999999996</v>
      </c>
      <c r="I140" s="18">
        <f t="shared" ref="I140:AB140" si="9">I128+I129+I130+I131+I134+I135+I136+I137+I138+I139</f>
        <v>207.51</v>
      </c>
      <c r="J140" s="18">
        <f t="shared" si="9"/>
        <v>242.06999999999996</v>
      </c>
      <c r="K140" s="18">
        <v>1401</v>
      </c>
      <c r="L140" s="18">
        <f t="shared" si="9"/>
        <v>1695.76</v>
      </c>
      <c r="M140" s="18">
        <f t="shared" si="9"/>
        <v>0.94000000000000006</v>
      </c>
      <c r="N140" s="18">
        <f t="shared" si="9"/>
        <v>0.95000000000000007</v>
      </c>
      <c r="O140" s="18">
        <f t="shared" si="9"/>
        <v>0.47000000000000003</v>
      </c>
      <c r="P140" s="18">
        <f t="shared" si="9"/>
        <v>0.46100000000000002</v>
      </c>
      <c r="Q140" s="18">
        <f t="shared" si="9"/>
        <v>0.65000000000000013</v>
      </c>
      <c r="R140" s="18">
        <f t="shared" si="9"/>
        <v>0.70600000000000007</v>
      </c>
      <c r="S140" s="18">
        <f t="shared" si="9"/>
        <v>69.61</v>
      </c>
      <c r="T140" s="18">
        <f t="shared" si="9"/>
        <v>76.61</v>
      </c>
      <c r="U140" s="18">
        <f t="shared" si="9"/>
        <v>493.38</v>
      </c>
      <c r="V140" s="18">
        <f t="shared" si="9"/>
        <v>532.11</v>
      </c>
      <c r="W140" s="18">
        <f t="shared" si="9"/>
        <v>463.96</v>
      </c>
      <c r="X140" s="18">
        <f t="shared" si="9"/>
        <v>514.12</v>
      </c>
      <c r="Y140" s="18">
        <f t="shared" si="9"/>
        <v>132.78</v>
      </c>
      <c r="Z140" s="18">
        <f t="shared" si="9"/>
        <v>154.21</v>
      </c>
      <c r="AA140" s="18">
        <f t="shared" si="9"/>
        <v>8.7999999999999989</v>
      </c>
      <c r="AB140" s="18">
        <f t="shared" si="9"/>
        <v>8.42</v>
      </c>
    </row>
    <row r="141" spans="1:28" s="16" customFormat="1" x14ac:dyDescent="0.3">
      <c r="A141" s="15"/>
      <c r="B141" s="15"/>
      <c r="C141" s="22"/>
      <c r="D141" s="22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</row>
    <row r="142" spans="1:28" s="16" customFormat="1" x14ac:dyDescent="0.3">
      <c r="A142" s="15"/>
      <c r="B142" s="18" t="s">
        <v>159</v>
      </c>
      <c r="C142" s="22"/>
      <c r="D142" s="22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</row>
    <row r="143" spans="1:28" s="16" customFormat="1" x14ac:dyDescent="0.3">
      <c r="A143" s="15"/>
      <c r="B143" s="21" t="s">
        <v>43</v>
      </c>
      <c r="C143" s="22"/>
      <c r="D143" s="22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</row>
    <row r="144" spans="1:28" s="16" customFormat="1" x14ac:dyDescent="0.3">
      <c r="A144" s="15" t="s">
        <v>170</v>
      </c>
      <c r="B144" s="15" t="s">
        <v>51</v>
      </c>
      <c r="C144" s="22">
        <v>200</v>
      </c>
      <c r="D144" s="22">
        <v>200</v>
      </c>
      <c r="E144" s="15">
        <v>0.52</v>
      </c>
      <c r="F144" s="15">
        <v>0.52</v>
      </c>
      <c r="G144" s="15">
        <v>0.34</v>
      </c>
      <c r="H144" s="15">
        <v>0.34</v>
      </c>
      <c r="I144" s="15">
        <v>28.82</v>
      </c>
      <c r="J144" s="15">
        <v>28.82</v>
      </c>
      <c r="K144" s="15">
        <v>104</v>
      </c>
      <c r="L144" s="15">
        <v>104</v>
      </c>
      <c r="M144" s="15">
        <v>0</v>
      </c>
      <c r="N144" s="15">
        <v>0</v>
      </c>
      <c r="O144" s="15">
        <v>0.05</v>
      </c>
      <c r="P144" s="15">
        <v>0.05</v>
      </c>
      <c r="Q144" s="15">
        <v>0.03</v>
      </c>
      <c r="R144" s="15">
        <v>0.03</v>
      </c>
      <c r="S144" s="15">
        <v>20.8</v>
      </c>
      <c r="T144" s="15">
        <v>20.8</v>
      </c>
      <c r="U144" s="15">
        <v>25.6</v>
      </c>
      <c r="V144" s="15">
        <v>25.6</v>
      </c>
      <c r="W144" s="15">
        <v>0.02</v>
      </c>
      <c r="X144" s="15">
        <v>0.02</v>
      </c>
      <c r="Y144" s="15">
        <v>30.4</v>
      </c>
      <c r="Z144" s="15">
        <v>30.4</v>
      </c>
      <c r="AA144" s="15">
        <v>1.5</v>
      </c>
      <c r="AB144" s="15">
        <v>1.5</v>
      </c>
    </row>
    <row r="145" spans="1:28" s="16" customFormat="1" ht="40.5" x14ac:dyDescent="0.3">
      <c r="A145" s="15" t="s">
        <v>171</v>
      </c>
      <c r="B145" s="15" t="s">
        <v>160</v>
      </c>
      <c r="C145" s="22" t="s">
        <v>277</v>
      </c>
      <c r="D145" s="22" t="s">
        <v>277</v>
      </c>
      <c r="E145" s="15">
        <v>7.8</v>
      </c>
      <c r="F145" s="15">
        <v>7.8</v>
      </c>
      <c r="G145" s="15">
        <v>8.3000000000000007</v>
      </c>
      <c r="H145" s="15">
        <v>8.3000000000000007</v>
      </c>
      <c r="I145" s="15">
        <v>20.260000000000002</v>
      </c>
      <c r="J145" s="15">
        <v>20.260000000000002</v>
      </c>
      <c r="K145" s="15">
        <v>206</v>
      </c>
      <c r="L145" s="15">
        <v>206</v>
      </c>
      <c r="M145" s="15">
        <v>0.05</v>
      </c>
      <c r="N145" s="15">
        <v>0.05</v>
      </c>
      <c r="O145" s="15">
        <v>0.23</v>
      </c>
      <c r="P145" s="15">
        <v>0.23</v>
      </c>
      <c r="Q145" s="15">
        <v>0.24</v>
      </c>
      <c r="R145" s="15">
        <v>0.24</v>
      </c>
      <c r="S145" s="15">
        <v>1.3</v>
      </c>
      <c r="T145" s="15">
        <v>1.3</v>
      </c>
      <c r="U145" s="15">
        <v>331.5</v>
      </c>
      <c r="V145" s="15">
        <v>331.5</v>
      </c>
      <c r="W145" s="15">
        <v>327.10000000000002</v>
      </c>
      <c r="X145" s="15">
        <v>327.10000000000002</v>
      </c>
      <c r="Y145" s="15">
        <v>54.5</v>
      </c>
      <c r="Z145" s="15">
        <v>54.5</v>
      </c>
      <c r="AA145" s="15">
        <v>2.11</v>
      </c>
      <c r="AB145" s="15">
        <v>2.11</v>
      </c>
    </row>
    <row r="146" spans="1:28" s="16" customFormat="1" x14ac:dyDescent="0.3">
      <c r="A146" s="15" t="s">
        <v>212</v>
      </c>
      <c r="B146" s="15" t="s">
        <v>110</v>
      </c>
      <c r="C146" s="22">
        <v>60</v>
      </c>
      <c r="D146" s="22">
        <v>60</v>
      </c>
      <c r="E146" s="15">
        <v>4.5999999999999996</v>
      </c>
      <c r="F146" s="15">
        <v>4.5999999999999996</v>
      </c>
      <c r="G146" s="15">
        <v>5.87</v>
      </c>
      <c r="H146" s="15">
        <v>5.87</v>
      </c>
      <c r="I146" s="15">
        <v>42.31</v>
      </c>
      <c r="J146" s="15">
        <v>42.31</v>
      </c>
      <c r="K146" s="15">
        <v>207</v>
      </c>
      <c r="L146" s="15">
        <v>207</v>
      </c>
      <c r="M146" s="15">
        <v>0.01</v>
      </c>
      <c r="N146" s="15">
        <v>0.01</v>
      </c>
      <c r="O146" s="15">
        <v>0.06</v>
      </c>
      <c r="P146" s="15">
        <v>0.06</v>
      </c>
      <c r="Q146" s="15">
        <v>0.04</v>
      </c>
      <c r="R146" s="15">
        <v>0.04</v>
      </c>
      <c r="S146" s="15">
        <v>0.25</v>
      </c>
      <c r="T146" s="15">
        <v>0.25</v>
      </c>
      <c r="U146" s="15">
        <v>22.01</v>
      </c>
      <c r="V146" s="15">
        <v>22.01</v>
      </c>
      <c r="W146" s="15">
        <v>41.55</v>
      </c>
      <c r="X146" s="15">
        <v>41.55</v>
      </c>
      <c r="Y146" s="15">
        <v>8.5500000000000007</v>
      </c>
      <c r="Z146" s="15">
        <v>8.5500000000000007</v>
      </c>
      <c r="AA146" s="15">
        <v>0.75</v>
      </c>
      <c r="AB146" s="15">
        <v>0.75</v>
      </c>
    </row>
    <row r="147" spans="1:28" s="16" customFormat="1" ht="40.5" x14ac:dyDescent="0.3">
      <c r="A147" s="15"/>
      <c r="B147" s="15" t="s">
        <v>135</v>
      </c>
      <c r="C147" s="22">
        <v>40</v>
      </c>
      <c r="D147" s="22">
        <v>60</v>
      </c>
      <c r="E147" s="15">
        <v>4.5</v>
      </c>
      <c r="F147" s="15">
        <v>6.75</v>
      </c>
      <c r="G147" s="15">
        <v>2.38</v>
      </c>
      <c r="H147" s="15">
        <v>3.57</v>
      </c>
      <c r="I147" s="15">
        <v>16.8</v>
      </c>
      <c r="J147" s="15">
        <v>25.2</v>
      </c>
      <c r="K147" s="15">
        <v>120</v>
      </c>
      <c r="L147" s="15">
        <v>180</v>
      </c>
      <c r="M147" s="15">
        <v>0</v>
      </c>
      <c r="N147" s="15">
        <v>0</v>
      </c>
      <c r="O147" s="15">
        <v>0.05</v>
      </c>
      <c r="P147" s="15">
        <v>7.0000000000000007E-2</v>
      </c>
      <c r="Q147" s="15">
        <v>1.4999999999999999E-2</v>
      </c>
      <c r="R147" s="15">
        <v>0.02</v>
      </c>
      <c r="S147" s="15">
        <v>0</v>
      </c>
      <c r="T147" s="15">
        <v>0</v>
      </c>
      <c r="U147" s="15">
        <v>6.9</v>
      </c>
      <c r="V147" s="15">
        <v>11.5</v>
      </c>
      <c r="W147" s="15">
        <v>0</v>
      </c>
      <c r="X147" s="15">
        <v>0</v>
      </c>
      <c r="Y147" s="15">
        <v>0</v>
      </c>
      <c r="Z147" s="15">
        <v>0</v>
      </c>
      <c r="AA147" s="15">
        <v>0.6</v>
      </c>
      <c r="AB147" s="15">
        <v>0.08</v>
      </c>
    </row>
    <row r="148" spans="1:28" s="16" customFormat="1" x14ac:dyDescent="0.3">
      <c r="A148" s="15" t="s">
        <v>173</v>
      </c>
      <c r="B148" s="15" t="s">
        <v>136</v>
      </c>
      <c r="C148" s="22" t="s">
        <v>276</v>
      </c>
      <c r="D148" s="22" t="s">
        <v>276</v>
      </c>
      <c r="E148" s="15">
        <v>0.2</v>
      </c>
      <c r="F148" s="15">
        <v>0.2</v>
      </c>
      <c r="G148" s="15">
        <v>0.05</v>
      </c>
      <c r="H148" s="15">
        <v>0.05</v>
      </c>
      <c r="I148" s="15">
        <v>15.01</v>
      </c>
      <c r="J148" s="15">
        <v>15.01</v>
      </c>
      <c r="K148" s="15">
        <v>61.29</v>
      </c>
      <c r="L148" s="15">
        <v>61.29</v>
      </c>
      <c r="M148" s="15">
        <v>0.05</v>
      </c>
      <c r="N148" s="15">
        <v>0.05</v>
      </c>
      <c r="O148" s="15">
        <v>0</v>
      </c>
      <c r="P148" s="15">
        <v>0</v>
      </c>
      <c r="Q148" s="15">
        <v>0.01</v>
      </c>
      <c r="R148" s="15">
        <v>0.01</v>
      </c>
      <c r="S148" s="15">
        <v>0.1</v>
      </c>
      <c r="T148" s="15">
        <v>0.1</v>
      </c>
      <c r="U148" s="15">
        <v>5.25</v>
      </c>
      <c r="V148" s="15">
        <v>5.25</v>
      </c>
      <c r="W148" s="15">
        <v>8.24</v>
      </c>
      <c r="X148" s="15">
        <v>8.24</v>
      </c>
      <c r="Y148" s="15">
        <v>4.4000000000000004</v>
      </c>
      <c r="Z148" s="15">
        <v>4.4000000000000004</v>
      </c>
      <c r="AA148" s="15">
        <v>0.86</v>
      </c>
      <c r="AB148" s="15">
        <v>0.86</v>
      </c>
    </row>
    <row r="149" spans="1:28" s="16" customFormat="1" x14ac:dyDescent="0.3">
      <c r="A149" s="15"/>
      <c r="B149" s="15"/>
      <c r="C149" s="22"/>
      <c r="D149" s="22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</row>
    <row r="150" spans="1:28" s="16" customFormat="1" x14ac:dyDescent="0.3">
      <c r="A150" s="15"/>
      <c r="B150" s="21" t="s">
        <v>50</v>
      </c>
      <c r="C150" s="22"/>
      <c r="D150" s="22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</row>
    <row r="151" spans="1:28" s="16" customFormat="1" x14ac:dyDescent="0.3">
      <c r="A151" s="15" t="s">
        <v>205</v>
      </c>
      <c r="B151" s="15" t="s">
        <v>73</v>
      </c>
      <c r="C151" s="22">
        <v>60</v>
      </c>
      <c r="D151" s="22">
        <v>100</v>
      </c>
      <c r="E151" s="15">
        <v>0.87</v>
      </c>
      <c r="F151" s="15">
        <v>1.45</v>
      </c>
      <c r="G151" s="15">
        <v>4.05</v>
      </c>
      <c r="H151" s="15">
        <v>6.75</v>
      </c>
      <c r="I151" s="15">
        <v>9.2200000000000006</v>
      </c>
      <c r="J151" s="15">
        <v>15.36</v>
      </c>
      <c r="K151" s="15">
        <v>53.82</v>
      </c>
      <c r="L151" s="15">
        <v>89.7</v>
      </c>
      <c r="M151" s="15">
        <v>0</v>
      </c>
      <c r="N151" s="15">
        <v>0</v>
      </c>
      <c r="O151" s="15">
        <v>0.01</v>
      </c>
      <c r="P151" s="15">
        <v>0.02</v>
      </c>
      <c r="Q151" s="15">
        <v>1.4999999999999999E-2</v>
      </c>
      <c r="R151" s="15">
        <v>0.03</v>
      </c>
      <c r="S151" s="15">
        <v>5.09</v>
      </c>
      <c r="T151" s="15">
        <v>10.18</v>
      </c>
      <c r="U151" s="15">
        <v>14.63</v>
      </c>
      <c r="V151" s="15">
        <v>24.38</v>
      </c>
      <c r="W151" s="15">
        <v>16.05</v>
      </c>
      <c r="X151" s="15">
        <v>26.75</v>
      </c>
      <c r="Y151" s="15">
        <v>9.9499999999999993</v>
      </c>
      <c r="Z151" s="15">
        <v>16.579999999999998</v>
      </c>
      <c r="AA151" s="15">
        <v>0</v>
      </c>
      <c r="AB151" s="15">
        <v>0</v>
      </c>
    </row>
    <row r="152" spans="1:28" s="16" customFormat="1" ht="60.75" x14ac:dyDescent="0.3">
      <c r="A152" s="15" t="s">
        <v>206</v>
      </c>
      <c r="B152" s="15" t="s">
        <v>282</v>
      </c>
      <c r="C152" s="22" t="s">
        <v>143</v>
      </c>
      <c r="D152" s="22" t="s">
        <v>143</v>
      </c>
      <c r="E152" s="15">
        <v>6.59</v>
      </c>
      <c r="F152" s="15">
        <v>6.59</v>
      </c>
      <c r="G152" s="15">
        <v>7.62</v>
      </c>
      <c r="H152" s="15">
        <v>7.62</v>
      </c>
      <c r="I152" s="15">
        <v>12.33</v>
      </c>
      <c r="J152" s="15">
        <v>12.33</v>
      </c>
      <c r="K152" s="15">
        <v>206</v>
      </c>
      <c r="L152" s="15">
        <v>206</v>
      </c>
      <c r="M152" s="15">
        <v>0.02</v>
      </c>
      <c r="N152" s="15">
        <v>0.02</v>
      </c>
      <c r="O152" s="15">
        <v>0.16</v>
      </c>
      <c r="P152" s="15">
        <v>0.16</v>
      </c>
      <c r="Q152" s="15">
        <v>0.12</v>
      </c>
      <c r="R152" s="15">
        <v>0.12</v>
      </c>
      <c r="S152" s="15">
        <v>15.1</v>
      </c>
      <c r="T152" s="15">
        <v>15.1</v>
      </c>
      <c r="U152" s="15">
        <v>25.66</v>
      </c>
      <c r="V152" s="15">
        <v>25.66</v>
      </c>
      <c r="W152" s="15">
        <v>87.7</v>
      </c>
      <c r="X152" s="15">
        <v>87.7</v>
      </c>
      <c r="Y152" s="15">
        <v>28.38</v>
      </c>
      <c r="Z152" s="15">
        <v>28.38</v>
      </c>
      <c r="AA152" s="15">
        <v>1.44</v>
      </c>
      <c r="AB152" s="15">
        <v>1.44</v>
      </c>
    </row>
    <row r="153" spans="1:28" s="16" customFormat="1" x14ac:dyDescent="0.3">
      <c r="A153" s="15" t="s">
        <v>196</v>
      </c>
      <c r="B153" s="15" t="s">
        <v>65</v>
      </c>
      <c r="C153" s="22">
        <v>200</v>
      </c>
      <c r="D153" s="22">
        <v>220</v>
      </c>
      <c r="E153" s="15">
        <v>15.14</v>
      </c>
      <c r="F153" s="15">
        <v>16.649999999999999</v>
      </c>
      <c r="G153" s="15">
        <v>14.9</v>
      </c>
      <c r="H153" s="15">
        <v>16.39</v>
      </c>
      <c r="I153" s="15">
        <v>12.95</v>
      </c>
      <c r="J153" s="15">
        <v>14.24</v>
      </c>
      <c r="K153" s="15">
        <v>246</v>
      </c>
      <c r="L153" s="15">
        <v>270.60000000000002</v>
      </c>
      <c r="M153" s="15">
        <v>0.18</v>
      </c>
      <c r="N153" s="15">
        <v>0.185</v>
      </c>
      <c r="O153" s="15">
        <v>0.12</v>
      </c>
      <c r="P153" s="15">
        <v>0.13</v>
      </c>
      <c r="Q153" s="15">
        <v>0.17</v>
      </c>
      <c r="R153" s="15">
        <v>0.2</v>
      </c>
      <c r="S153" s="15">
        <v>20.79</v>
      </c>
      <c r="T153" s="15">
        <v>23.29</v>
      </c>
      <c r="U153" s="15">
        <v>45.9</v>
      </c>
      <c r="V153" s="15">
        <v>50.5</v>
      </c>
      <c r="W153" s="15">
        <v>188</v>
      </c>
      <c r="X153" s="15">
        <v>206</v>
      </c>
      <c r="Y153" s="15">
        <v>41.3</v>
      </c>
      <c r="Z153" s="15">
        <v>45.4</v>
      </c>
      <c r="AA153" s="15">
        <v>2.7</v>
      </c>
      <c r="AB153" s="15">
        <v>3.05</v>
      </c>
    </row>
    <row r="154" spans="1:28" s="16" customFormat="1" ht="40.5" x14ac:dyDescent="0.3">
      <c r="A154" s="15"/>
      <c r="B154" s="15" t="s">
        <v>135</v>
      </c>
      <c r="C154" s="22">
        <v>40</v>
      </c>
      <c r="D154" s="22">
        <v>60</v>
      </c>
      <c r="E154" s="15">
        <v>4.5</v>
      </c>
      <c r="F154" s="15">
        <v>6.75</v>
      </c>
      <c r="G154" s="15">
        <v>2.38</v>
      </c>
      <c r="H154" s="15">
        <v>3.57</v>
      </c>
      <c r="I154" s="15">
        <v>16.8</v>
      </c>
      <c r="J154" s="15">
        <v>25.2</v>
      </c>
      <c r="K154" s="15">
        <v>120</v>
      </c>
      <c r="L154" s="15">
        <v>180</v>
      </c>
      <c r="M154" s="15">
        <v>0</v>
      </c>
      <c r="N154" s="15">
        <v>0</v>
      </c>
      <c r="O154" s="15">
        <v>0.05</v>
      </c>
      <c r="P154" s="15">
        <v>7.0000000000000007E-2</v>
      </c>
      <c r="Q154" s="15">
        <v>1.4999999999999999E-2</v>
      </c>
      <c r="R154" s="15">
        <v>0.02</v>
      </c>
      <c r="S154" s="15">
        <v>0</v>
      </c>
      <c r="T154" s="15">
        <v>0</v>
      </c>
      <c r="U154" s="15">
        <v>6.9</v>
      </c>
      <c r="V154" s="15">
        <v>11.5</v>
      </c>
      <c r="W154" s="15">
        <v>0</v>
      </c>
      <c r="X154" s="15">
        <v>0</v>
      </c>
      <c r="Y154" s="15">
        <v>0</v>
      </c>
      <c r="Z154" s="15">
        <v>0</v>
      </c>
      <c r="AA154" s="15">
        <v>0.6</v>
      </c>
      <c r="AB154" s="15">
        <v>0.08</v>
      </c>
    </row>
    <row r="155" spans="1:28" s="16" customFormat="1" x14ac:dyDescent="0.3">
      <c r="A155" s="15" t="s">
        <v>191</v>
      </c>
      <c r="B155" s="15" t="s">
        <v>83</v>
      </c>
      <c r="C155" s="22">
        <v>200</v>
      </c>
      <c r="D155" s="22">
        <v>200</v>
      </c>
      <c r="E155" s="15">
        <v>0</v>
      </c>
      <c r="F155" s="15">
        <v>0</v>
      </c>
      <c r="G155" s="15">
        <v>0</v>
      </c>
      <c r="H155" s="15">
        <v>0</v>
      </c>
      <c r="I155" s="15">
        <v>39</v>
      </c>
      <c r="J155" s="15">
        <v>39</v>
      </c>
      <c r="K155" s="15">
        <v>76.8</v>
      </c>
      <c r="L155" s="15">
        <v>76.8</v>
      </c>
      <c r="M155" s="15">
        <v>0.09</v>
      </c>
      <c r="N155" s="15">
        <v>0.09</v>
      </c>
      <c r="O155" s="15">
        <v>1.4999999999999999E-2</v>
      </c>
      <c r="P155" s="15">
        <v>1.4999999999999999E-2</v>
      </c>
      <c r="Q155" s="15">
        <v>0.18</v>
      </c>
      <c r="R155" s="15">
        <v>0.18</v>
      </c>
      <c r="S155" s="15">
        <v>9</v>
      </c>
      <c r="T155" s="15">
        <v>9</v>
      </c>
      <c r="U155" s="15">
        <v>10</v>
      </c>
      <c r="V155" s="15">
        <v>10</v>
      </c>
      <c r="W155" s="15">
        <v>80</v>
      </c>
      <c r="X155" s="15">
        <v>80</v>
      </c>
      <c r="Y155" s="15">
        <v>4</v>
      </c>
      <c r="Z155" s="15">
        <v>4</v>
      </c>
      <c r="AA155" s="15">
        <v>1.8</v>
      </c>
      <c r="AB155" s="15">
        <v>1.8</v>
      </c>
    </row>
    <row r="156" spans="1:28" s="20" customFormat="1" x14ac:dyDescent="0.3">
      <c r="A156" s="18"/>
      <c r="B156" s="23" t="s">
        <v>139</v>
      </c>
      <c r="C156" s="19"/>
      <c r="D156" s="19"/>
      <c r="E156" s="18">
        <f>E144+E145+E146+E147+E148+E151+E152+E153+E154+E155</f>
        <v>44.72</v>
      </c>
      <c r="F156" s="18">
        <f t="shared" ref="F156:AB156" si="10">F144+F145+F146+F147+F148+F151+F152+F153+F154+F155</f>
        <v>51.31</v>
      </c>
      <c r="G156" s="18">
        <f t="shared" si="10"/>
        <v>45.890000000000008</v>
      </c>
      <c r="H156" s="18">
        <f t="shared" si="10"/>
        <v>52.46</v>
      </c>
      <c r="I156" s="18">
        <f t="shared" si="10"/>
        <v>213.50000000000003</v>
      </c>
      <c r="J156" s="18">
        <f t="shared" si="10"/>
        <v>237.73</v>
      </c>
      <c r="K156" s="18">
        <f t="shared" si="10"/>
        <v>1400.91</v>
      </c>
      <c r="L156" s="18">
        <v>1631</v>
      </c>
      <c r="M156" s="18">
        <f t="shared" si="10"/>
        <v>0.4</v>
      </c>
      <c r="N156" s="18">
        <f t="shared" si="10"/>
        <v>0.40500000000000003</v>
      </c>
      <c r="O156" s="18">
        <f t="shared" si="10"/>
        <v>0.74500000000000011</v>
      </c>
      <c r="P156" s="18">
        <f t="shared" si="10"/>
        <v>0.80500000000000005</v>
      </c>
      <c r="Q156" s="18">
        <f t="shared" si="10"/>
        <v>0.83499999999999996</v>
      </c>
      <c r="R156" s="18">
        <f t="shared" si="10"/>
        <v>0.8899999999999999</v>
      </c>
      <c r="S156" s="18">
        <f t="shared" si="10"/>
        <v>72.430000000000007</v>
      </c>
      <c r="T156" s="18">
        <f t="shared" si="10"/>
        <v>80.02000000000001</v>
      </c>
      <c r="U156" s="18">
        <f t="shared" si="10"/>
        <v>494.34999999999997</v>
      </c>
      <c r="V156" s="18">
        <f t="shared" si="10"/>
        <v>517.90000000000009</v>
      </c>
      <c r="W156" s="18">
        <f t="shared" si="10"/>
        <v>748.66000000000008</v>
      </c>
      <c r="X156" s="18">
        <f t="shared" si="10"/>
        <v>777.36</v>
      </c>
      <c r="Y156" s="18">
        <f t="shared" si="10"/>
        <v>181.48000000000002</v>
      </c>
      <c r="Z156" s="18">
        <f t="shared" si="10"/>
        <v>192.21</v>
      </c>
      <c r="AA156" s="18">
        <f t="shared" si="10"/>
        <v>12.360000000000001</v>
      </c>
      <c r="AB156" s="18">
        <f t="shared" si="10"/>
        <v>11.67</v>
      </c>
    </row>
    <row r="157" spans="1:28" s="16" customFormat="1" x14ac:dyDescent="0.3">
      <c r="A157" s="15"/>
      <c r="B157" s="15"/>
      <c r="C157" s="22"/>
      <c r="D157" s="22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</row>
    <row r="158" spans="1:28" s="16" customFormat="1" x14ac:dyDescent="0.3">
      <c r="A158" s="15"/>
      <c r="B158" s="18" t="s">
        <v>161</v>
      </c>
      <c r="C158" s="22"/>
      <c r="D158" s="22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</row>
    <row r="159" spans="1:28" s="16" customFormat="1" x14ac:dyDescent="0.3">
      <c r="A159" s="15"/>
      <c r="B159" s="21" t="s">
        <v>43</v>
      </c>
      <c r="C159" s="22"/>
      <c r="D159" s="22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</row>
    <row r="160" spans="1:28" s="39" customFormat="1" x14ac:dyDescent="0.3">
      <c r="A160" s="37" t="s">
        <v>295</v>
      </c>
      <c r="B160" s="37" t="s">
        <v>290</v>
      </c>
      <c r="C160" s="38">
        <v>60</v>
      </c>
      <c r="D160" s="38">
        <v>100</v>
      </c>
      <c r="E160" s="37">
        <v>0.85</v>
      </c>
      <c r="F160" s="37">
        <v>1.41</v>
      </c>
      <c r="G160" s="37">
        <v>4.9000000000000004</v>
      </c>
      <c r="H160" s="37">
        <v>8.18</v>
      </c>
      <c r="I160" s="37">
        <v>5.86</v>
      </c>
      <c r="J160" s="37">
        <v>9.7799999999999994</v>
      </c>
      <c r="K160" s="37">
        <v>81.95</v>
      </c>
      <c r="L160" s="37">
        <v>136.59</v>
      </c>
      <c r="M160" s="37">
        <v>0</v>
      </c>
      <c r="N160" s="37">
        <v>0</v>
      </c>
      <c r="O160" s="37">
        <v>4.8000000000000001E-2</v>
      </c>
      <c r="P160" s="37">
        <v>0.06</v>
      </c>
      <c r="Q160" s="37">
        <v>2.4E-2</v>
      </c>
      <c r="R160" s="37">
        <v>0.04</v>
      </c>
      <c r="S160" s="37">
        <v>15</v>
      </c>
      <c r="T160" s="37">
        <v>25</v>
      </c>
      <c r="U160" s="37">
        <v>8.4</v>
      </c>
      <c r="V160" s="37">
        <v>14</v>
      </c>
      <c r="W160" s="37">
        <v>15.6</v>
      </c>
      <c r="X160" s="37">
        <v>26</v>
      </c>
      <c r="Y160" s="37">
        <v>12</v>
      </c>
      <c r="Z160" s="37">
        <v>20</v>
      </c>
      <c r="AA160" s="37">
        <v>0.57999999999999996</v>
      </c>
      <c r="AB160" s="37">
        <v>0.9</v>
      </c>
    </row>
    <row r="161" spans="1:28" s="16" customFormat="1" x14ac:dyDescent="0.3">
      <c r="A161" s="15" t="s">
        <v>186</v>
      </c>
      <c r="B161" s="15" t="s">
        <v>57</v>
      </c>
      <c r="C161" s="22">
        <v>150</v>
      </c>
      <c r="D161" s="22">
        <v>180</v>
      </c>
      <c r="E161" s="15">
        <v>3.43</v>
      </c>
      <c r="F161" s="15">
        <v>4.1100000000000003</v>
      </c>
      <c r="G161" s="15">
        <v>7.1</v>
      </c>
      <c r="H161" s="15">
        <v>8.52</v>
      </c>
      <c r="I161" s="15">
        <v>25.3</v>
      </c>
      <c r="J161" s="15">
        <v>30.36</v>
      </c>
      <c r="K161" s="15">
        <v>170</v>
      </c>
      <c r="L161" s="15">
        <v>204</v>
      </c>
      <c r="M161" s="15">
        <v>0.03</v>
      </c>
      <c r="N161" s="15">
        <v>0.04</v>
      </c>
      <c r="O161" s="15">
        <v>0.17</v>
      </c>
      <c r="P161" s="15">
        <v>0.2</v>
      </c>
      <c r="Q161" s="15">
        <v>0.13</v>
      </c>
      <c r="R161" s="15">
        <v>0.15</v>
      </c>
      <c r="S161" s="15">
        <v>27.31</v>
      </c>
      <c r="T161" s="15">
        <v>32.770000000000003</v>
      </c>
      <c r="U161" s="15">
        <v>802</v>
      </c>
      <c r="V161" s="15">
        <v>962.8</v>
      </c>
      <c r="W161" s="15">
        <v>102.3</v>
      </c>
      <c r="X161" s="15">
        <v>123</v>
      </c>
      <c r="Y161" s="15">
        <v>34.450000000000003</v>
      </c>
      <c r="Z161" s="15">
        <v>41.37</v>
      </c>
      <c r="AA161" s="15">
        <v>1.24</v>
      </c>
      <c r="AB161" s="15">
        <v>1.5</v>
      </c>
    </row>
    <row r="162" spans="1:28" s="16" customFormat="1" x14ac:dyDescent="0.3">
      <c r="A162" s="15" t="s">
        <v>213</v>
      </c>
      <c r="B162" s="15" t="s">
        <v>151</v>
      </c>
      <c r="C162" s="22">
        <v>100</v>
      </c>
      <c r="D162" s="22">
        <v>100</v>
      </c>
      <c r="E162" s="15">
        <v>9.99</v>
      </c>
      <c r="F162" s="15">
        <v>9.99</v>
      </c>
      <c r="G162" s="15">
        <v>13.4</v>
      </c>
      <c r="H162" s="15">
        <v>13.4</v>
      </c>
      <c r="I162" s="15">
        <v>24.4</v>
      </c>
      <c r="J162" s="15">
        <v>24.4</v>
      </c>
      <c r="K162" s="15">
        <v>204</v>
      </c>
      <c r="L162" s="15">
        <v>204</v>
      </c>
      <c r="M162" s="15">
        <v>0</v>
      </c>
      <c r="N162" s="15">
        <v>0</v>
      </c>
      <c r="O162" s="15">
        <v>0.06</v>
      </c>
      <c r="P162" s="15">
        <v>0.06</v>
      </c>
      <c r="Q162" s="15">
        <v>0.13</v>
      </c>
      <c r="R162" s="15">
        <v>0.13</v>
      </c>
      <c r="S162" s="15">
        <v>1.37</v>
      </c>
      <c r="T162" s="15">
        <v>1.37</v>
      </c>
      <c r="U162" s="15">
        <v>13.12</v>
      </c>
      <c r="V162" s="15">
        <v>13.12</v>
      </c>
      <c r="W162" s="15">
        <v>153.75</v>
      </c>
      <c r="X162" s="15">
        <v>153.75</v>
      </c>
      <c r="Y162" s="15">
        <v>27.5</v>
      </c>
      <c r="Z162" s="15">
        <v>27.5</v>
      </c>
      <c r="AA162" s="15">
        <v>1.87</v>
      </c>
      <c r="AB162" s="15">
        <v>1.87</v>
      </c>
    </row>
    <row r="163" spans="1:28" s="16" customFormat="1" ht="40.5" x14ac:dyDescent="0.3">
      <c r="A163" s="15"/>
      <c r="B163" s="15" t="s">
        <v>135</v>
      </c>
      <c r="C163" s="22">
        <v>40</v>
      </c>
      <c r="D163" s="22">
        <v>60</v>
      </c>
      <c r="E163" s="15">
        <v>4.5</v>
      </c>
      <c r="F163" s="15">
        <v>6.75</v>
      </c>
      <c r="G163" s="15">
        <v>2.38</v>
      </c>
      <c r="H163" s="15">
        <v>3.57</v>
      </c>
      <c r="I163" s="15">
        <v>16.8</v>
      </c>
      <c r="J163" s="15">
        <v>25.2</v>
      </c>
      <c r="K163" s="15">
        <v>120</v>
      </c>
      <c r="L163" s="15">
        <v>180</v>
      </c>
      <c r="M163" s="15">
        <v>0</v>
      </c>
      <c r="N163" s="15">
        <v>0</v>
      </c>
      <c r="O163" s="15">
        <v>0.05</v>
      </c>
      <c r="P163" s="15">
        <v>7.0000000000000007E-2</v>
      </c>
      <c r="Q163" s="15">
        <v>1.4999999999999999E-2</v>
      </c>
      <c r="R163" s="15">
        <v>0.02</v>
      </c>
      <c r="S163" s="15">
        <v>0</v>
      </c>
      <c r="T163" s="15">
        <v>0</v>
      </c>
      <c r="U163" s="15">
        <v>6.9</v>
      </c>
      <c r="V163" s="15">
        <v>11.5</v>
      </c>
      <c r="W163" s="15">
        <v>0</v>
      </c>
      <c r="X163" s="15">
        <v>0</v>
      </c>
      <c r="Y163" s="15">
        <v>0</v>
      </c>
      <c r="Z163" s="15">
        <v>0</v>
      </c>
      <c r="AA163" s="15">
        <v>0.6</v>
      </c>
      <c r="AB163" s="15">
        <v>0.08</v>
      </c>
    </row>
    <row r="164" spans="1:28" s="16" customFormat="1" x14ac:dyDescent="0.3">
      <c r="A164" s="15" t="s">
        <v>178</v>
      </c>
      <c r="B164" s="15" t="s">
        <v>82</v>
      </c>
      <c r="C164" s="22">
        <v>200</v>
      </c>
      <c r="D164" s="22">
        <v>200</v>
      </c>
      <c r="E164" s="15">
        <v>0.54</v>
      </c>
      <c r="F164" s="15">
        <v>0.54</v>
      </c>
      <c r="G164" s="15">
        <v>0</v>
      </c>
      <c r="H164" s="15">
        <v>0</v>
      </c>
      <c r="I164" s="15">
        <v>17.579999999999998</v>
      </c>
      <c r="J164" s="15">
        <v>17.579999999999998</v>
      </c>
      <c r="K164" s="15">
        <v>70.53</v>
      </c>
      <c r="L164" s="15">
        <v>70.53</v>
      </c>
      <c r="M164" s="15">
        <v>0.18</v>
      </c>
      <c r="N164" s="15">
        <v>0.18</v>
      </c>
      <c r="O164" s="15">
        <v>5.0000000000000001E-3</v>
      </c>
      <c r="P164" s="15">
        <v>5.0000000000000001E-3</v>
      </c>
      <c r="Q164" s="15">
        <v>0.02</v>
      </c>
      <c r="R164" s="15">
        <v>0.02</v>
      </c>
      <c r="S164" s="15">
        <v>0.03</v>
      </c>
      <c r="T164" s="15">
        <v>0.03</v>
      </c>
      <c r="U164" s="15">
        <v>2.56</v>
      </c>
      <c r="V164" s="15">
        <v>2.56</v>
      </c>
      <c r="W164" s="15">
        <v>3.56</v>
      </c>
      <c r="X164" s="15">
        <v>3.56</v>
      </c>
      <c r="Y164" s="15">
        <v>1.74</v>
      </c>
      <c r="Z164" s="15">
        <v>1.74</v>
      </c>
      <c r="AA164" s="15">
        <v>0.1</v>
      </c>
      <c r="AB164" s="15">
        <v>0.1</v>
      </c>
    </row>
    <row r="165" spans="1:28" s="16" customFormat="1" x14ac:dyDescent="0.3">
      <c r="A165" s="15"/>
      <c r="B165" s="15"/>
      <c r="C165" s="22"/>
      <c r="D165" s="22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</row>
    <row r="166" spans="1:28" s="16" customFormat="1" x14ac:dyDescent="0.3">
      <c r="A166" s="15"/>
      <c r="B166" s="21" t="s">
        <v>50</v>
      </c>
      <c r="C166" s="22"/>
      <c r="D166" s="22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</row>
    <row r="167" spans="1:28" s="16" customFormat="1" ht="81" x14ac:dyDescent="0.3">
      <c r="A167" s="15" t="s">
        <v>198</v>
      </c>
      <c r="B167" s="15" t="s">
        <v>291</v>
      </c>
      <c r="C167" s="22">
        <v>60</v>
      </c>
      <c r="D167" s="22">
        <v>100</v>
      </c>
      <c r="E167" s="15">
        <v>0.7</v>
      </c>
      <c r="F167" s="15">
        <v>1.17</v>
      </c>
      <c r="G167" s="15">
        <v>3.06</v>
      </c>
      <c r="H167" s="15">
        <v>5.0999999999999996</v>
      </c>
      <c r="I167" s="15">
        <v>6.65</v>
      </c>
      <c r="J167" s="15">
        <v>11.09</v>
      </c>
      <c r="K167" s="15">
        <v>63.6</v>
      </c>
      <c r="L167" s="15">
        <v>106</v>
      </c>
      <c r="M167" s="15">
        <v>0</v>
      </c>
      <c r="N167" s="15">
        <v>0</v>
      </c>
      <c r="O167" s="15">
        <v>1.7000000000000001E-2</v>
      </c>
      <c r="P167" s="15">
        <v>0.03</v>
      </c>
      <c r="Q167" s="15">
        <v>1.7000000000000001E-2</v>
      </c>
      <c r="R167" s="15">
        <v>0.03</v>
      </c>
      <c r="S167" s="15">
        <v>14.85</v>
      </c>
      <c r="T167" s="15">
        <v>24.75</v>
      </c>
      <c r="U167" s="15">
        <v>20.94</v>
      </c>
      <c r="V167" s="15">
        <v>34.9</v>
      </c>
      <c r="W167" s="15">
        <v>17.61</v>
      </c>
      <c r="X167" s="15">
        <v>27.85</v>
      </c>
      <c r="Y167" s="15">
        <v>10.98</v>
      </c>
      <c r="Z167" s="15">
        <v>18.3</v>
      </c>
      <c r="AA167" s="15">
        <v>0.57999999999999996</v>
      </c>
      <c r="AB167" s="15">
        <v>0.98</v>
      </c>
    </row>
    <row r="168" spans="1:28" s="16" customFormat="1" ht="60.75" x14ac:dyDescent="0.3">
      <c r="A168" s="15" t="s">
        <v>189</v>
      </c>
      <c r="B168" s="15" t="s">
        <v>146</v>
      </c>
      <c r="C168" s="22" t="s">
        <v>143</v>
      </c>
      <c r="D168" s="22" t="s">
        <v>143</v>
      </c>
      <c r="E168" s="15">
        <v>8.36</v>
      </c>
      <c r="F168" s="15">
        <v>8.36</v>
      </c>
      <c r="G168" s="15">
        <v>6.33</v>
      </c>
      <c r="H168" s="15">
        <v>6.33</v>
      </c>
      <c r="I168" s="15">
        <v>27.44</v>
      </c>
      <c r="J168" s="15">
        <v>27.44</v>
      </c>
      <c r="K168" s="15">
        <v>200</v>
      </c>
      <c r="L168" s="15">
        <v>200</v>
      </c>
      <c r="M168" s="15">
        <v>0.01</v>
      </c>
      <c r="N168" s="15">
        <v>0.01</v>
      </c>
      <c r="O168" s="15">
        <v>0.13</v>
      </c>
      <c r="P168" s="15">
        <v>0.13</v>
      </c>
      <c r="Q168" s="15">
        <v>0.09</v>
      </c>
      <c r="R168" s="15">
        <v>0.09</v>
      </c>
      <c r="S168" s="15">
        <v>12.77</v>
      </c>
      <c r="T168" s="15">
        <v>12.77</v>
      </c>
      <c r="U168" s="15">
        <v>20.65</v>
      </c>
      <c r="V168" s="15">
        <v>20.65</v>
      </c>
      <c r="W168" s="15">
        <v>60.4</v>
      </c>
      <c r="X168" s="15">
        <v>60.4</v>
      </c>
      <c r="Y168" s="15">
        <v>25.67</v>
      </c>
      <c r="Z168" s="15">
        <v>25.67</v>
      </c>
      <c r="AA168" s="15">
        <v>1.35</v>
      </c>
      <c r="AB168" s="15">
        <v>1.35</v>
      </c>
    </row>
    <row r="169" spans="1:28" s="16" customFormat="1" x14ac:dyDescent="0.3">
      <c r="A169" s="15" t="s">
        <v>184</v>
      </c>
      <c r="B169" s="15" t="s">
        <v>55</v>
      </c>
      <c r="C169" s="22">
        <v>150</v>
      </c>
      <c r="D169" s="22">
        <v>180</v>
      </c>
      <c r="E169" s="15">
        <v>3.7</v>
      </c>
      <c r="F169" s="15">
        <v>4.4400000000000004</v>
      </c>
      <c r="G169" s="15">
        <v>6.37</v>
      </c>
      <c r="H169" s="15">
        <v>7.56</v>
      </c>
      <c r="I169" s="15">
        <v>37.229999999999997</v>
      </c>
      <c r="J169" s="15">
        <v>44.67</v>
      </c>
      <c r="K169" s="15">
        <v>220</v>
      </c>
      <c r="L169" s="15">
        <v>264</v>
      </c>
      <c r="M169" s="15">
        <v>0.03</v>
      </c>
      <c r="N169" s="15">
        <v>0.04</v>
      </c>
      <c r="O169" s="15">
        <v>0.04</v>
      </c>
      <c r="P169" s="15">
        <v>0.05</v>
      </c>
      <c r="Q169" s="15">
        <v>0.02</v>
      </c>
      <c r="R169" s="15">
        <v>0.03</v>
      </c>
      <c r="S169" s="15">
        <v>0</v>
      </c>
      <c r="T169" s="15">
        <v>0</v>
      </c>
      <c r="U169" s="15">
        <v>7.44</v>
      </c>
      <c r="V169" s="15">
        <v>9.3000000000000007</v>
      </c>
      <c r="W169" s="15">
        <v>80.400000000000006</v>
      </c>
      <c r="X169" s="15">
        <v>100</v>
      </c>
      <c r="Y169" s="15">
        <v>26</v>
      </c>
      <c r="Z169" s="15">
        <v>32.5</v>
      </c>
      <c r="AA169" s="15">
        <v>0.53</v>
      </c>
      <c r="AB169" s="15">
        <v>0.67</v>
      </c>
    </row>
    <row r="170" spans="1:28" s="16" customFormat="1" ht="40.5" x14ac:dyDescent="0.3">
      <c r="A170" s="15" t="s">
        <v>203</v>
      </c>
      <c r="B170" s="15" t="s">
        <v>155</v>
      </c>
      <c r="C170" s="22" t="s">
        <v>84</v>
      </c>
      <c r="D170" s="22" t="s">
        <v>84</v>
      </c>
      <c r="E170" s="15">
        <v>9.4</v>
      </c>
      <c r="F170" s="15">
        <v>9.4</v>
      </c>
      <c r="G170" s="15">
        <v>7.04</v>
      </c>
      <c r="H170" s="15">
        <v>7.04</v>
      </c>
      <c r="I170" s="15">
        <v>12.76</v>
      </c>
      <c r="J170" s="15">
        <v>12.76</v>
      </c>
      <c r="K170" s="15">
        <v>174</v>
      </c>
      <c r="L170" s="15">
        <v>174</v>
      </c>
      <c r="M170" s="15">
        <v>0.04</v>
      </c>
      <c r="N170" s="15">
        <v>0.04</v>
      </c>
      <c r="O170" s="15">
        <v>0.11</v>
      </c>
      <c r="P170" s="15">
        <v>0.11</v>
      </c>
      <c r="Q170" s="15">
        <v>0.12</v>
      </c>
      <c r="R170" s="15">
        <v>0.12</v>
      </c>
      <c r="S170" s="15">
        <v>2.5499999999999998</v>
      </c>
      <c r="T170" s="15">
        <v>2.5499999999999998</v>
      </c>
      <c r="U170" s="15">
        <v>52.95</v>
      </c>
      <c r="V170" s="15">
        <v>52.95</v>
      </c>
      <c r="W170" s="15">
        <v>239.39</v>
      </c>
      <c r="X170" s="15">
        <v>239.39</v>
      </c>
      <c r="Y170" s="15">
        <v>56.27</v>
      </c>
      <c r="Z170" s="15">
        <v>56.27</v>
      </c>
      <c r="AA170" s="15">
        <v>0.89</v>
      </c>
      <c r="AB170" s="15">
        <v>0.89</v>
      </c>
    </row>
    <row r="171" spans="1:28" s="16" customFormat="1" ht="40.5" x14ac:dyDescent="0.3">
      <c r="A171" s="15"/>
      <c r="B171" s="15" t="s">
        <v>135</v>
      </c>
      <c r="C171" s="22">
        <v>40</v>
      </c>
      <c r="D171" s="22">
        <v>60</v>
      </c>
      <c r="E171" s="15">
        <v>4.5</v>
      </c>
      <c r="F171" s="15">
        <v>6.75</v>
      </c>
      <c r="G171" s="15">
        <v>2.38</v>
      </c>
      <c r="H171" s="15">
        <v>3.57</v>
      </c>
      <c r="I171" s="15">
        <v>16.8</v>
      </c>
      <c r="J171" s="15">
        <v>25.2</v>
      </c>
      <c r="K171" s="15">
        <v>120</v>
      </c>
      <c r="L171" s="15">
        <v>180</v>
      </c>
      <c r="M171" s="15">
        <v>0</v>
      </c>
      <c r="N171" s="15">
        <v>0</v>
      </c>
      <c r="O171" s="15">
        <v>0.05</v>
      </c>
      <c r="P171" s="15">
        <v>7.0000000000000007E-2</v>
      </c>
      <c r="Q171" s="15">
        <v>1.4999999999999999E-2</v>
      </c>
      <c r="R171" s="15">
        <v>0.02</v>
      </c>
      <c r="S171" s="15">
        <v>0</v>
      </c>
      <c r="T171" s="15">
        <v>0</v>
      </c>
      <c r="U171" s="15">
        <v>6.9</v>
      </c>
      <c r="V171" s="15">
        <v>11.5</v>
      </c>
      <c r="W171" s="15">
        <v>0</v>
      </c>
      <c r="X171" s="15">
        <v>0</v>
      </c>
      <c r="Y171" s="15">
        <v>0</v>
      </c>
      <c r="Z171" s="15">
        <v>0</v>
      </c>
      <c r="AA171" s="15">
        <v>0.6</v>
      </c>
      <c r="AB171" s="15">
        <v>0.08</v>
      </c>
    </row>
    <row r="172" spans="1:28" s="16" customFormat="1" x14ac:dyDescent="0.3">
      <c r="A172" s="15" t="s">
        <v>173</v>
      </c>
      <c r="B172" s="15" t="s">
        <v>136</v>
      </c>
      <c r="C172" s="22" t="s">
        <v>276</v>
      </c>
      <c r="D172" s="22" t="s">
        <v>276</v>
      </c>
      <c r="E172" s="15">
        <v>0.2</v>
      </c>
      <c r="F172" s="15">
        <v>0.2</v>
      </c>
      <c r="G172" s="15">
        <v>0.05</v>
      </c>
      <c r="H172" s="15">
        <v>0.05</v>
      </c>
      <c r="I172" s="15">
        <v>15.01</v>
      </c>
      <c r="J172" s="15">
        <v>15.01</v>
      </c>
      <c r="K172" s="15">
        <v>61.29</v>
      </c>
      <c r="L172" s="15">
        <v>61.29</v>
      </c>
      <c r="M172" s="15">
        <v>0.05</v>
      </c>
      <c r="N172" s="15">
        <v>0.05</v>
      </c>
      <c r="O172" s="15">
        <v>0</v>
      </c>
      <c r="P172" s="15">
        <v>0</v>
      </c>
      <c r="Q172" s="15">
        <v>0.01</v>
      </c>
      <c r="R172" s="15">
        <v>0.01</v>
      </c>
      <c r="S172" s="15">
        <v>0.1</v>
      </c>
      <c r="T172" s="15">
        <v>0.1</v>
      </c>
      <c r="U172" s="15">
        <v>5.25</v>
      </c>
      <c r="V172" s="15">
        <v>5.25</v>
      </c>
      <c r="W172" s="15">
        <v>8.24</v>
      </c>
      <c r="X172" s="15">
        <v>8.24</v>
      </c>
      <c r="Y172" s="15">
        <v>4.4000000000000004</v>
      </c>
      <c r="Z172" s="15">
        <v>4.4000000000000004</v>
      </c>
      <c r="AA172" s="15">
        <v>0.86</v>
      </c>
      <c r="AB172" s="15">
        <v>0.86</v>
      </c>
    </row>
    <row r="173" spans="1:28" s="20" customFormat="1" x14ac:dyDescent="0.3">
      <c r="A173" s="18"/>
      <c r="B173" s="23" t="s">
        <v>139</v>
      </c>
      <c r="C173" s="19"/>
      <c r="D173" s="19"/>
      <c r="E173" s="18">
        <f>E160+E161+E162+E163+E164+E167+E168+E169+E170+E171+E172</f>
        <v>46.17</v>
      </c>
      <c r="F173" s="18">
        <f t="shared" ref="F173:AB173" si="11">F160+F161+F162+F163+F164+F167+F168+F169+F170+F171+F172</f>
        <v>53.12</v>
      </c>
      <c r="G173" s="18">
        <f t="shared" si="11"/>
        <v>53.009999999999991</v>
      </c>
      <c r="H173" s="18">
        <f t="shared" si="11"/>
        <v>63.32</v>
      </c>
      <c r="I173" s="18">
        <f t="shared" si="11"/>
        <v>205.82999999999998</v>
      </c>
      <c r="J173" s="18">
        <f t="shared" si="11"/>
        <v>243.48999999999995</v>
      </c>
      <c r="K173" s="18">
        <f t="shared" si="11"/>
        <v>1485.37</v>
      </c>
      <c r="L173" s="18">
        <f t="shared" si="11"/>
        <v>1780.4099999999999</v>
      </c>
      <c r="M173" s="18">
        <f t="shared" si="11"/>
        <v>0.33999999999999997</v>
      </c>
      <c r="N173" s="18">
        <f t="shared" si="11"/>
        <v>0.36</v>
      </c>
      <c r="O173" s="18">
        <f t="shared" si="11"/>
        <v>0.68</v>
      </c>
      <c r="P173" s="18">
        <f t="shared" si="11"/>
        <v>0.78500000000000014</v>
      </c>
      <c r="Q173" s="18">
        <f t="shared" si="11"/>
        <v>0.59100000000000008</v>
      </c>
      <c r="R173" s="18">
        <f t="shared" si="11"/>
        <v>0.66</v>
      </c>
      <c r="S173" s="18">
        <f t="shared" si="11"/>
        <v>73.97999999999999</v>
      </c>
      <c r="T173" s="18">
        <f t="shared" si="11"/>
        <v>99.339999999999989</v>
      </c>
      <c r="U173" s="18">
        <f t="shared" si="11"/>
        <v>947.11</v>
      </c>
      <c r="V173" s="18">
        <f t="shared" si="11"/>
        <v>1138.53</v>
      </c>
      <c r="W173" s="18">
        <f t="shared" si="11"/>
        <v>681.25</v>
      </c>
      <c r="X173" s="18">
        <f t="shared" si="11"/>
        <v>742.19</v>
      </c>
      <c r="Y173" s="18">
        <f t="shared" si="11"/>
        <v>199.01000000000002</v>
      </c>
      <c r="Z173" s="18">
        <f t="shared" si="11"/>
        <v>227.75</v>
      </c>
      <c r="AA173" s="18">
        <f t="shared" si="11"/>
        <v>9.1999999999999993</v>
      </c>
      <c r="AB173" s="18">
        <f t="shared" si="11"/>
        <v>9.2799999999999994</v>
      </c>
    </row>
    <row r="174" spans="1:28" s="16" customFormat="1" x14ac:dyDescent="0.3">
      <c r="A174" s="15"/>
      <c r="B174" s="15"/>
      <c r="C174" s="22"/>
      <c r="D174" s="22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</row>
    <row r="175" spans="1:28" s="16" customFormat="1" x14ac:dyDescent="0.3">
      <c r="A175" s="15"/>
      <c r="B175" s="18" t="s">
        <v>162</v>
      </c>
      <c r="C175" s="22"/>
      <c r="D175" s="22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</row>
    <row r="176" spans="1:28" s="16" customFormat="1" x14ac:dyDescent="0.3">
      <c r="A176" s="15"/>
      <c r="B176" s="21" t="s">
        <v>43</v>
      </c>
      <c r="C176" s="22"/>
      <c r="D176" s="22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</row>
    <row r="177" spans="1:28" s="16" customFormat="1" x14ac:dyDescent="0.3">
      <c r="A177" s="15" t="s">
        <v>174</v>
      </c>
      <c r="B177" s="15" t="s">
        <v>163</v>
      </c>
      <c r="C177" s="22">
        <v>60</v>
      </c>
      <c r="D177" s="22">
        <v>100</v>
      </c>
      <c r="E177" s="15">
        <v>0.5</v>
      </c>
      <c r="F177" s="15">
        <v>0.83</v>
      </c>
      <c r="G177" s="15">
        <v>0.6</v>
      </c>
      <c r="H177" s="15">
        <v>1</v>
      </c>
      <c r="I177" s="15">
        <v>1.56</v>
      </c>
      <c r="J177" s="15">
        <v>2.6</v>
      </c>
      <c r="K177" s="15">
        <v>8.4</v>
      </c>
      <c r="L177" s="15">
        <v>14</v>
      </c>
      <c r="M177" s="15">
        <v>0</v>
      </c>
      <c r="N177" s="15">
        <v>0</v>
      </c>
      <c r="O177" s="15">
        <v>0.01</v>
      </c>
      <c r="P177" s="15">
        <v>1.6E-2</v>
      </c>
      <c r="Q177" s="15">
        <v>2.4E-2</v>
      </c>
      <c r="R177" s="15">
        <v>0.04</v>
      </c>
      <c r="S177" s="15">
        <v>6</v>
      </c>
      <c r="T177" s="15">
        <v>10</v>
      </c>
      <c r="U177" s="15">
        <v>13.8</v>
      </c>
      <c r="V177" s="15">
        <v>23</v>
      </c>
      <c r="W177" s="15">
        <v>25.2</v>
      </c>
      <c r="X177" s="15">
        <v>42</v>
      </c>
      <c r="Y177" s="15">
        <v>8.4</v>
      </c>
      <c r="Z177" s="15">
        <v>14</v>
      </c>
      <c r="AA177" s="15">
        <v>0.36</v>
      </c>
      <c r="AB177" s="15">
        <v>0.6</v>
      </c>
    </row>
    <row r="178" spans="1:28" s="16" customFormat="1" ht="40.5" x14ac:dyDescent="0.3">
      <c r="A178" s="15" t="s">
        <v>176</v>
      </c>
      <c r="B178" s="15" t="s">
        <v>138</v>
      </c>
      <c r="C178" s="22">
        <v>150</v>
      </c>
      <c r="D178" s="22">
        <v>180</v>
      </c>
      <c r="E178" s="15">
        <v>5.47</v>
      </c>
      <c r="F178" s="15">
        <v>6.84</v>
      </c>
      <c r="G178" s="15">
        <v>6.37</v>
      </c>
      <c r="H178" s="15">
        <v>8.9499999999999993</v>
      </c>
      <c r="I178" s="15">
        <v>36.340000000000003</v>
      </c>
      <c r="J178" s="15">
        <v>45.43</v>
      </c>
      <c r="K178" s="15">
        <v>224</v>
      </c>
      <c r="L178" s="15">
        <v>268.8</v>
      </c>
      <c r="M178" s="15">
        <v>0.03</v>
      </c>
      <c r="N178" s="15">
        <v>0.04</v>
      </c>
      <c r="O178" s="15">
        <v>0.09</v>
      </c>
      <c r="P178" s="15">
        <v>1.0999999999999999E-2</v>
      </c>
      <c r="Q178" s="15">
        <v>0.02</v>
      </c>
      <c r="R178" s="15">
        <v>0.03</v>
      </c>
      <c r="S178" s="15">
        <v>0</v>
      </c>
      <c r="T178" s="15">
        <v>0</v>
      </c>
      <c r="U178" s="15">
        <v>11.81</v>
      </c>
      <c r="V178" s="15">
        <v>14.7</v>
      </c>
      <c r="W178" s="15">
        <v>47.64</v>
      </c>
      <c r="X178" s="15">
        <v>59.5</v>
      </c>
      <c r="Y178" s="15">
        <v>8.36</v>
      </c>
      <c r="Z178" s="15">
        <v>10.45</v>
      </c>
      <c r="AA178" s="15">
        <v>0.85</v>
      </c>
      <c r="AB178" s="15">
        <v>1.06</v>
      </c>
    </row>
    <row r="179" spans="1:28" s="16" customFormat="1" x14ac:dyDescent="0.3">
      <c r="A179" s="15" t="s">
        <v>202</v>
      </c>
      <c r="B179" s="15" t="s">
        <v>70</v>
      </c>
      <c r="C179" s="22">
        <v>100</v>
      </c>
      <c r="D179" s="22">
        <v>100</v>
      </c>
      <c r="E179" s="15">
        <v>10.5</v>
      </c>
      <c r="F179" s="15">
        <v>10.5</v>
      </c>
      <c r="G179" s="15">
        <v>7.11</v>
      </c>
      <c r="H179" s="15">
        <v>7.11</v>
      </c>
      <c r="I179" s="15">
        <v>9.7799999999999994</v>
      </c>
      <c r="J179" s="15">
        <v>9.7799999999999994</v>
      </c>
      <c r="K179" s="15">
        <v>202</v>
      </c>
      <c r="L179" s="15">
        <v>202</v>
      </c>
      <c r="M179" s="15">
        <v>1.2E-2</v>
      </c>
      <c r="N179" s="15">
        <v>1.2E-2</v>
      </c>
      <c r="O179" s="15">
        <v>0.01</v>
      </c>
      <c r="P179" s="15">
        <v>0.01</v>
      </c>
      <c r="Q179" s="15">
        <v>0.13</v>
      </c>
      <c r="R179" s="15">
        <v>0.13</v>
      </c>
      <c r="S179" s="15">
        <v>1.62</v>
      </c>
      <c r="T179" s="15">
        <v>1.62</v>
      </c>
      <c r="U179" s="15">
        <v>19.87</v>
      </c>
      <c r="V179" s="15">
        <v>19.87</v>
      </c>
      <c r="W179" s="15">
        <v>151</v>
      </c>
      <c r="X179" s="15">
        <v>151</v>
      </c>
      <c r="Y179" s="15">
        <v>18.850000000000001</v>
      </c>
      <c r="Z179" s="15">
        <v>18.850000000000001</v>
      </c>
      <c r="AA179" s="15">
        <v>2.62</v>
      </c>
      <c r="AB179" s="15">
        <v>2.62</v>
      </c>
    </row>
    <row r="180" spans="1:28" s="16" customFormat="1" ht="40.5" x14ac:dyDescent="0.3">
      <c r="A180" s="15"/>
      <c r="B180" s="15" t="s">
        <v>135</v>
      </c>
      <c r="C180" s="22">
        <v>40</v>
      </c>
      <c r="D180" s="22">
        <v>60</v>
      </c>
      <c r="E180" s="15">
        <v>4.5</v>
      </c>
      <c r="F180" s="15">
        <v>6.75</v>
      </c>
      <c r="G180" s="15">
        <v>2.38</v>
      </c>
      <c r="H180" s="15">
        <v>3.57</v>
      </c>
      <c r="I180" s="15">
        <v>16.8</v>
      </c>
      <c r="J180" s="15">
        <v>25.2</v>
      </c>
      <c r="K180" s="15">
        <v>120</v>
      </c>
      <c r="L180" s="15">
        <v>180</v>
      </c>
      <c r="M180" s="15">
        <v>0</v>
      </c>
      <c r="N180" s="15">
        <v>0</v>
      </c>
      <c r="O180" s="15">
        <v>0.05</v>
      </c>
      <c r="P180" s="15">
        <v>7.0000000000000007E-2</v>
      </c>
      <c r="Q180" s="15">
        <v>1.4999999999999999E-2</v>
      </c>
      <c r="R180" s="15">
        <v>0.02</v>
      </c>
      <c r="S180" s="15">
        <v>0</v>
      </c>
      <c r="T180" s="15">
        <v>0</v>
      </c>
      <c r="U180" s="15">
        <v>6.9</v>
      </c>
      <c r="V180" s="15">
        <v>11.5</v>
      </c>
      <c r="W180" s="15">
        <v>0</v>
      </c>
      <c r="X180" s="15">
        <v>0</v>
      </c>
      <c r="Y180" s="15">
        <v>0</v>
      </c>
      <c r="Z180" s="15">
        <v>0</v>
      </c>
      <c r="AA180" s="15">
        <v>0.6</v>
      </c>
      <c r="AB180" s="15">
        <v>0.08</v>
      </c>
    </row>
    <row r="181" spans="1:28" s="16" customFormat="1" x14ac:dyDescent="0.3">
      <c r="A181" s="15" t="s">
        <v>173</v>
      </c>
      <c r="B181" s="15" t="s">
        <v>136</v>
      </c>
      <c r="C181" s="22" t="s">
        <v>276</v>
      </c>
      <c r="D181" s="22" t="s">
        <v>276</v>
      </c>
      <c r="E181" s="15">
        <v>0.2</v>
      </c>
      <c r="F181" s="15">
        <v>0.2</v>
      </c>
      <c r="G181" s="15">
        <v>0.05</v>
      </c>
      <c r="H181" s="15">
        <v>0.05</v>
      </c>
      <c r="I181" s="15">
        <v>15.01</v>
      </c>
      <c r="J181" s="15">
        <v>15.01</v>
      </c>
      <c r="K181" s="15">
        <v>61.29</v>
      </c>
      <c r="L181" s="15">
        <v>61.29</v>
      </c>
      <c r="M181" s="15">
        <v>0.05</v>
      </c>
      <c r="N181" s="15">
        <v>0.05</v>
      </c>
      <c r="O181" s="15">
        <v>0</v>
      </c>
      <c r="P181" s="15">
        <v>0</v>
      </c>
      <c r="Q181" s="15">
        <v>0.01</v>
      </c>
      <c r="R181" s="15">
        <v>0.01</v>
      </c>
      <c r="S181" s="15">
        <v>0.1</v>
      </c>
      <c r="T181" s="15">
        <v>0.1</v>
      </c>
      <c r="U181" s="15">
        <v>5.25</v>
      </c>
      <c r="V181" s="15">
        <v>5.25</v>
      </c>
      <c r="W181" s="15">
        <v>8.24</v>
      </c>
      <c r="X181" s="15">
        <v>8.24</v>
      </c>
      <c r="Y181" s="15">
        <v>4.4000000000000004</v>
      </c>
      <c r="Z181" s="15">
        <v>4.4000000000000004</v>
      </c>
      <c r="AA181" s="15">
        <v>0.86</v>
      </c>
      <c r="AB181" s="15">
        <v>0.86</v>
      </c>
    </row>
    <row r="182" spans="1:28" s="16" customFormat="1" x14ac:dyDescent="0.3">
      <c r="A182" s="15"/>
      <c r="B182" s="15"/>
      <c r="C182" s="22"/>
      <c r="D182" s="22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</row>
    <row r="183" spans="1:28" s="16" customFormat="1" x14ac:dyDescent="0.3">
      <c r="A183" s="15"/>
      <c r="B183" s="21" t="s">
        <v>50</v>
      </c>
      <c r="C183" s="22"/>
      <c r="D183" s="22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</row>
    <row r="184" spans="1:28" s="16" customFormat="1" ht="60.75" x14ac:dyDescent="0.3">
      <c r="A184" s="15" t="s">
        <v>194</v>
      </c>
      <c r="B184" s="15" t="s">
        <v>292</v>
      </c>
      <c r="C184" s="22">
        <v>60</v>
      </c>
      <c r="D184" s="22">
        <v>100</v>
      </c>
      <c r="E184" s="15">
        <v>0.76</v>
      </c>
      <c r="F184" s="15">
        <v>1.26</v>
      </c>
      <c r="G184" s="15">
        <v>4.04</v>
      </c>
      <c r="H184" s="15">
        <v>6.73</v>
      </c>
      <c r="I184" s="15">
        <v>11.03</v>
      </c>
      <c r="J184" s="15">
        <v>18.38</v>
      </c>
      <c r="K184" s="15">
        <v>49.8</v>
      </c>
      <c r="L184" s="15">
        <v>83</v>
      </c>
      <c r="M184" s="15">
        <v>0</v>
      </c>
      <c r="N184" s="15">
        <v>0</v>
      </c>
      <c r="O184" s="15">
        <v>0.04</v>
      </c>
      <c r="P184" s="15">
        <v>0.06</v>
      </c>
      <c r="Q184" s="15">
        <v>0.04</v>
      </c>
      <c r="R184" s="15">
        <v>0.06</v>
      </c>
      <c r="S184" s="15">
        <v>2.1</v>
      </c>
      <c r="T184" s="15">
        <v>3.8</v>
      </c>
      <c r="U184" s="15">
        <v>29.13</v>
      </c>
      <c r="V184" s="15">
        <v>48.52</v>
      </c>
      <c r="W184" s="15">
        <v>34.36</v>
      </c>
      <c r="X184" s="15">
        <v>57.28</v>
      </c>
      <c r="Y184" s="15">
        <v>10.17</v>
      </c>
      <c r="Z184" s="15">
        <v>16.96</v>
      </c>
      <c r="AA184" s="15">
        <v>0.55000000000000004</v>
      </c>
      <c r="AB184" s="15">
        <v>0.92</v>
      </c>
    </row>
    <row r="185" spans="1:28" s="16" customFormat="1" ht="60.75" x14ac:dyDescent="0.3">
      <c r="A185" s="15" t="s">
        <v>183</v>
      </c>
      <c r="B185" s="15" t="s">
        <v>144</v>
      </c>
      <c r="C185" s="22" t="s">
        <v>143</v>
      </c>
      <c r="D185" s="22" t="s">
        <v>143</v>
      </c>
      <c r="E185" s="15">
        <v>7.5</v>
      </c>
      <c r="F185" s="15">
        <v>7.5</v>
      </c>
      <c r="G185" s="15">
        <v>8.5</v>
      </c>
      <c r="H185" s="15">
        <v>8.5</v>
      </c>
      <c r="I185" s="15">
        <v>18.2</v>
      </c>
      <c r="J185" s="15">
        <v>18.2</v>
      </c>
      <c r="K185" s="15">
        <v>155.69999999999999</v>
      </c>
      <c r="L185" s="15">
        <v>155.69999999999999</v>
      </c>
      <c r="M185" s="15">
        <v>0.15</v>
      </c>
      <c r="N185" s="15">
        <v>0.15</v>
      </c>
      <c r="O185" s="15">
        <v>0.45</v>
      </c>
      <c r="P185" s="15">
        <v>0.45</v>
      </c>
      <c r="Q185" s="15">
        <v>0.6</v>
      </c>
      <c r="R185" s="15">
        <v>0.6</v>
      </c>
      <c r="S185" s="15">
        <v>10.25</v>
      </c>
      <c r="T185" s="15">
        <v>10.25</v>
      </c>
      <c r="U185" s="15">
        <v>45.25</v>
      </c>
      <c r="V185" s="15">
        <v>45.25</v>
      </c>
      <c r="W185" s="15">
        <v>78.739999999999995</v>
      </c>
      <c r="X185" s="15">
        <v>78.739999999999995</v>
      </c>
      <c r="Y185" s="15">
        <v>24.45</v>
      </c>
      <c r="Z185" s="15">
        <v>24.45</v>
      </c>
      <c r="AA185" s="15">
        <v>1.1499999999999999</v>
      </c>
      <c r="AB185" s="15">
        <v>1.1499999999999999</v>
      </c>
    </row>
    <row r="186" spans="1:28" s="16" customFormat="1" x14ac:dyDescent="0.3">
      <c r="A186" s="15" t="s">
        <v>214</v>
      </c>
      <c r="B186" s="15" t="s">
        <v>111</v>
      </c>
      <c r="C186" s="22">
        <v>150</v>
      </c>
      <c r="D186" s="22">
        <v>180</v>
      </c>
      <c r="E186" s="15">
        <v>8.7899999999999991</v>
      </c>
      <c r="F186" s="15">
        <v>10.54</v>
      </c>
      <c r="G186" s="15">
        <v>8.82</v>
      </c>
      <c r="H186" s="15">
        <v>9.58</v>
      </c>
      <c r="I186" s="15">
        <v>38.15</v>
      </c>
      <c r="J186" s="15">
        <v>45.78</v>
      </c>
      <c r="K186" s="15">
        <v>205</v>
      </c>
      <c r="L186" s="15">
        <v>228</v>
      </c>
      <c r="M186" s="15">
        <v>0.03</v>
      </c>
      <c r="N186" s="15">
        <v>0.04</v>
      </c>
      <c r="O186" s="15">
        <v>4.4999999999999998E-2</v>
      </c>
      <c r="P186" s="15">
        <v>5.3999999999999999E-2</v>
      </c>
      <c r="Q186" s="15">
        <v>0.01</v>
      </c>
      <c r="R186" s="15">
        <v>1.0999999999999999E-2</v>
      </c>
      <c r="S186" s="15">
        <v>0</v>
      </c>
      <c r="T186" s="15">
        <v>0</v>
      </c>
      <c r="U186" s="15">
        <v>146.19999999999999</v>
      </c>
      <c r="V186" s="15">
        <v>155.80000000000001</v>
      </c>
      <c r="W186" s="15">
        <v>115.4</v>
      </c>
      <c r="X186" s="15">
        <v>136.6</v>
      </c>
      <c r="Y186" s="15">
        <v>44.04</v>
      </c>
      <c r="Z186" s="15">
        <v>52.85</v>
      </c>
      <c r="AA186" s="15">
        <v>0.35</v>
      </c>
      <c r="AB186" s="15">
        <v>0.42</v>
      </c>
    </row>
    <row r="187" spans="1:28" s="16" customFormat="1" x14ac:dyDescent="0.3">
      <c r="A187" s="15" t="s">
        <v>207</v>
      </c>
      <c r="B187" s="15" t="s">
        <v>71</v>
      </c>
      <c r="C187" s="22">
        <v>100</v>
      </c>
      <c r="D187" s="22">
        <v>100</v>
      </c>
      <c r="E187" s="15">
        <v>13.04</v>
      </c>
      <c r="F187" s="15">
        <v>13.04</v>
      </c>
      <c r="G187" s="15">
        <v>8.5</v>
      </c>
      <c r="H187" s="15">
        <v>8.5</v>
      </c>
      <c r="I187" s="15">
        <v>9.44</v>
      </c>
      <c r="J187" s="15">
        <v>9.44</v>
      </c>
      <c r="K187" s="15">
        <v>167</v>
      </c>
      <c r="L187" s="15">
        <v>167</v>
      </c>
      <c r="M187" s="15">
        <v>0.3</v>
      </c>
      <c r="N187" s="15">
        <v>0.3</v>
      </c>
      <c r="O187" s="15">
        <v>0.1</v>
      </c>
      <c r="P187" s="15">
        <v>0.1</v>
      </c>
      <c r="Q187" s="15">
        <v>0.32</v>
      </c>
      <c r="R187" s="15">
        <v>0.32</v>
      </c>
      <c r="S187" s="15">
        <v>1.75</v>
      </c>
      <c r="T187" s="15">
        <v>1.75</v>
      </c>
      <c r="U187" s="15">
        <v>11.79</v>
      </c>
      <c r="V187" s="15">
        <v>11.79</v>
      </c>
      <c r="W187" s="15">
        <v>154.44</v>
      </c>
      <c r="X187" s="15">
        <v>154.44</v>
      </c>
      <c r="Y187" s="15">
        <v>19.96</v>
      </c>
      <c r="Z187" s="15">
        <v>19.96</v>
      </c>
      <c r="AA187" s="15">
        <v>2.67</v>
      </c>
      <c r="AB187" s="15">
        <v>2.67</v>
      </c>
    </row>
    <row r="188" spans="1:28" s="16" customFormat="1" ht="40.5" x14ac:dyDescent="0.3">
      <c r="A188" s="15"/>
      <c r="B188" s="15" t="s">
        <v>135</v>
      </c>
      <c r="C188" s="22">
        <v>40</v>
      </c>
      <c r="D188" s="22">
        <v>60</v>
      </c>
      <c r="E188" s="15">
        <v>4.5</v>
      </c>
      <c r="F188" s="15">
        <v>6.75</v>
      </c>
      <c r="G188" s="15">
        <v>2.38</v>
      </c>
      <c r="H188" s="15">
        <v>3.57</v>
      </c>
      <c r="I188" s="15">
        <v>16.8</v>
      </c>
      <c r="J188" s="15">
        <v>25.2</v>
      </c>
      <c r="K188" s="15">
        <v>120</v>
      </c>
      <c r="L188" s="15">
        <v>180</v>
      </c>
      <c r="M188" s="15">
        <v>0</v>
      </c>
      <c r="N188" s="15">
        <v>0</v>
      </c>
      <c r="O188" s="15">
        <v>0.05</v>
      </c>
      <c r="P188" s="15">
        <v>7.0000000000000007E-2</v>
      </c>
      <c r="Q188" s="15">
        <v>1.4999999999999999E-2</v>
      </c>
      <c r="R188" s="15">
        <v>0.02</v>
      </c>
      <c r="S188" s="15">
        <v>0</v>
      </c>
      <c r="T188" s="15">
        <v>0</v>
      </c>
      <c r="U188" s="15">
        <v>6.9</v>
      </c>
      <c r="V188" s="15">
        <v>11.5</v>
      </c>
      <c r="W188" s="15">
        <v>0</v>
      </c>
      <c r="X188" s="15">
        <v>0</v>
      </c>
      <c r="Y188" s="15">
        <v>0</v>
      </c>
      <c r="Z188" s="15">
        <v>0</v>
      </c>
      <c r="AA188" s="15">
        <v>0.6</v>
      </c>
      <c r="AB188" s="15">
        <v>0.08</v>
      </c>
    </row>
    <row r="189" spans="1:28" s="16" customFormat="1" x14ac:dyDescent="0.3">
      <c r="A189" s="15" t="s">
        <v>181</v>
      </c>
      <c r="B189" s="15" t="s">
        <v>81</v>
      </c>
      <c r="C189" s="22">
        <v>200</v>
      </c>
      <c r="D189" s="22">
        <v>200</v>
      </c>
      <c r="E189" s="15">
        <v>0</v>
      </c>
      <c r="F189" s="15">
        <v>0</v>
      </c>
      <c r="G189" s="15">
        <v>0</v>
      </c>
      <c r="H189" s="15">
        <v>0</v>
      </c>
      <c r="I189" s="15">
        <v>35.94</v>
      </c>
      <c r="J189" s="15">
        <v>35.94</v>
      </c>
      <c r="K189" s="15">
        <v>118</v>
      </c>
      <c r="L189" s="15">
        <v>118</v>
      </c>
      <c r="M189" s="15">
        <v>0</v>
      </c>
      <c r="N189" s="15">
        <v>0</v>
      </c>
      <c r="O189" s="15">
        <v>0</v>
      </c>
      <c r="P189" s="15">
        <v>0</v>
      </c>
      <c r="Q189" s="15">
        <v>0</v>
      </c>
      <c r="R189" s="15">
        <v>0</v>
      </c>
      <c r="S189" s="15">
        <v>0</v>
      </c>
      <c r="T189" s="15">
        <v>0</v>
      </c>
      <c r="U189" s="15">
        <v>0.3</v>
      </c>
      <c r="V189" s="15">
        <v>0.3</v>
      </c>
      <c r="W189" s="15">
        <v>0</v>
      </c>
      <c r="X189" s="15">
        <v>0</v>
      </c>
      <c r="Y189" s="15">
        <v>0</v>
      </c>
      <c r="Z189" s="15">
        <v>0</v>
      </c>
      <c r="AA189" s="15">
        <v>0.45</v>
      </c>
      <c r="AB189" s="15">
        <v>0.45</v>
      </c>
    </row>
    <row r="190" spans="1:28" s="20" customFormat="1" x14ac:dyDescent="0.3">
      <c r="A190" s="18"/>
      <c r="B190" s="23" t="s">
        <v>139</v>
      </c>
      <c r="C190" s="19"/>
      <c r="D190" s="19"/>
      <c r="E190" s="18">
        <f>E177+E178+E179+E180+E181+E184+E185+E186+E187+E188+E189</f>
        <v>55.76</v>
      </c>
      <c r="F190" s="18">
        <f t="shared" ref="F190:AB190" si="12">F177+F178+F179+F180+F181+F184+F185+F186+F187+F188+F189</f>
        <v>64.210000000000008</v>
      </c>
      <c r="G190" s="18">
        <f t="shared" si="12"/>
        <v>48.750000000000007</v>
      </c>
      <c r="H190" s="18">
        <f t="shared" si="12"/>
        <v>57.559999999999995</v>
      </c>
      <c r="I190" s="18">
        <f t="shared" si="12"/>
        <v>209.05</v>
      </c>
      <c r="J190" s="18">
        <f t="shared" si="12"/>
        <v>250.95999999999998</v>
      </c>
      <c r="K190" s="18">
        <f t="shared" si="12"/>
        <v>1431.1899999999998</v>
      </c>
      <c r="L190" s="18">
        <f t="shared" si="12"/>
        <v>1657.79</v>
      </c>
      <c r="M190" s="18">
        <f t="shared" si="12"/>
        <v>0.57200000000000006</v>
      </c>
      <c r="N190" s="18">
        <f t="shared" si="12"/>
        <v>0.59199999999999997</v>
      </c>
      <c r="O190" s="18">
        <f t="shared" si="12"/>
        <v>0.84500000000000008</v>
      </c>
      <c r="P190" s="18">
        <f t="shared" si="12"/>
        <v>0.84099999999999997</v>
      </c>
      <c r="Q190" s="18">
        <f t="shared" si="12"/>
        <v>1.1839999999999999</v>
      </c>
      <c r="R190" s="18">
        <f t="shared" si="12"/>
        <v>1.2410000000000001</v>
      </c>
      <c r="S190" s="18">
        <f t="shared" si="12"/>
        <v>21.82</v>
      </c>
      <c r="T190" s="18">
        <f t="shared" si="12"/>
        <v>27.52</v>
      </c>
      <c r="U190" s="18">
        <f t="shared" si="12"/>
        <v>297.2</v>
      </c>
      <c r="V190" s="18">
        <f t="shared" si="12"/>
        <v>347.48</v>
      </c>
      <c r="W190" s="18">
        <f>W177+W178+W179+W180+W181+Y184+W185+W186+W187+W188+W189</f>
        <v>590.82999999999993</v>
      </c>
      <c r="X190" s="18">
        <f>X177+X178+X179+X180+X181+Z184+X185+X186+X187+X188+X189</f>
        <v>647.48</v>
      </c>
      <c r="Y190" s="18">
        <f t="shared" ref="Y190:Z190" si="13">Y177+Y178+Y179+Y180+Y181+AA184+Y185+Y186+Y187+Y188+Y189</f>
        <v>129.01</v>
      </c>
      <c r="Z190" s="18">
        <f t="shared" si="13"/>
        <v>145.88</v>
      </c>
      <c r="AA190" s="18">
        <f t="shared" si="12"/>
        <v>11.059999999999999</v>
      </c>
      <c r="AB190" s="18">
        <f t="shared" si="12"/>
        <v>10.91</v>
      </c>
    </row>
    <row r="191" spans="1:28" s="16" customFormat="1" x14ac:dyDescent="0.3">
      <c r="A191" s="15"/>
      <c r="B191" s="15"/>
      <c r="C191" s="22"/>
      <c r="D191" s="22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</row>
    <row r="192" spans="1:28" s="16" customFormat="1" x14ac:dyDescent="0.3">
      <c r="A192" s="15"/>
      <c r="B192" s="18" t="s">
        <v>164</v>
      </c>
      <c r="C192" s="22"/>
      <c r="D192" s="22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</row>
    <row r="193" spans="1:28" s="16" customFormat="1" x14ac:dyDescent="0.3">
      <c r="A193" s="15"/>
      <c r="B193" s="21" t="s">
        <v>43</v>
      </c>
      <c r="C193" s="22"/>
      <c r="D193" s="22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</row>
    <row r="194" spans="1:28" s="16" customFormat="1" x14ac:dyDescent="0.3">
      <c r="A194" s="15" t="s">
        <v>182</v>
      </c>
      <c r="B194" s="15" t="s">
        <v>66</v>
      </c>
      <c r="C194" s="22">
        <v>15</v>
      </c>
      <c r="D194" s="22">
        <v>15</v>
      </c>
      <c r="E194" s="15">
        <v>3.9</v>
      </c>
      <c r="F194" s="15">
        <v>3.9</v>
      </c>
      <c r="G194" s="15">
        <v>3.97</v>
      </c>
      <c r="H194" s="15">
        <v>3.97</v>
      </c>
      <c r="I194" s="15">
        <v>0.52</v>
      </c>
      <c r="J194" s="15">
        <v>0.52</v>
      </c>
      <c r="K194" s="15">
        <v>54.75</v>
      </c>
      <c r="L194" s="15">
        <v>54.75</v>
      </c>
      <c r="M194" s="15">
        <v>0.6</v>
      </c>
      <c r="N194" s="15">
        <v>0.6</v>
      </c>
      <c r="O194" s="15">
        <v>0</v>
      </c>
      <c r="P194" s="15">
        <v>0</v>
      </c>
      <c r="Q194" s="15">
        <v>0</v>
      </c>
      <c r="R194" s="15">
        <v>0</v>
      </c>
      <c r="S194" s="15">
        <v>0.04</v>
      </c>
      <c r="T194" s="15">
        <v>0.04</v>
      </c>
      <c r="U194" s="15">
        <v>305</v>
      </c>
      <c r="V194" s="15">
        <v>305</v>
      </c>
      <c r="W194" s="15">
        <v>81</v>
      </c>
      <c r="X194" s="15">
        <v>81</v>
      </c>
      <c r="Y194" s="15">
        <v>0.75</v>
      </c>
      <c r="Z194" s="15">
        <v>0.75</v>
      </c>
      <c r="AA194" s="15">
        <v>0.14000000000000001</v>
      </c>
      <c r="AB194" s="15">
        <v>0.14000000000000001</v>
      </c>
    </row>
    <row r="195" spans="1:28" s="16" customFormat="1" ht="40.5" x14ac:dyDescent="0.3">
      <c r="A195" s="15" t="s">
        <v>192</v>
      </c>
      <c r="B195" s="15" t="s">
        <v>165</v>
      </c>
      <c r="C195" s="22" t="s">
        <v>277</v>
      </c>
      <c r="D195" s="22" t="s">
        <v>277</v>
      </c>
      <c r="E195" s="15">
        <v>6.4</v>
      </c>
      <c r="F195" s="15">
        <v>6.44</v>
      </c>
      <c r="G195" s="15">
        <v>7.29</v>
      </c>
      <c r="H195" s="15">
        <v>7.29</v>
      </c>
      <c r="I195" s="15">
        <v>35.97</v>
      </c>
      <c r="J195" s="15">
        <v>35.97</v>
      </c>
      <c r="K195" s="15">
        <v>232</v>
      </c>
      <c r="L195" s="15">
        <v>232</v>
      </c>
      <c r="M195" s="15">
        <v>0.05</v>
      </c>
      <c r="N195" s="15">
        <v>0.05</v>
      </c>
      <c r="O195" s="15">
        <v>0.13</v>
      </c>
      <c r="P195" s="15">
        <v>0.13</v>
      </c>
      <c r="Q195" s="15">
        <v>0.16</v>
      </c>
      <c r="R195" s="15">
        <v>0.16</v>
      </c>
      <c r="S195" s="15">
        <v>1.3</v>
      </c>
      <c r="T195" s="15">
        <v>1.3</v>
      </c>
      <c r="U195" s="15">
        <v>339</v>
      </c>
      <c r="V195" s="15">
        <v>339</v>
      </c>
      <c r="W195" s="15">
        <v>166</v>
      </c>
      <c r="X195" s="15">
        <v>166</v>
      </c>
      <c r="Y195" s="15">
        <v>39.65</v>
      </c>
      <c r="Z195" s="15">
        <v>39.65</v>
      </c>
      <c r="AA195" s="15">
        <v>0.81</v>
      </c>
      <c r="AB195" s="15">
        <v>0.81</v>
      </c>
    </row>
    <row r="196" spans="1:28" s="16" customFormat="1" x14ac:dyDescent="0.3">
      <c r="A196" s="15" t="s">
        <v>193</v>
      </c>
      <c r="B196" s="15" t="s">
        <v>60</v>
      </c>
      <c r="C196" s="22">
        <v>60</v>
      </c>
      <c r="D196" s="22">
        <v>60</v>
      </c>
      <c r="E196" s="15">
        <v>7.9</v>
      </c>
      <c r="F196" s="15">
        <v>7.9</v>
      </c>
      <c r="G196" s="15">
        <v>6.9</v>
      </c>
      <c r="H196" s="15">
        <v>6.9</v>
      </c>
      <c r="I196" s="15">
        <v>33.130000000000003</v>
      </c>
      <c r="J196" s="15">
        <v>33.130000000000003</v>
      </c>
      <c r="K196" s="15">
        <v>208</v>
      </c>
      <c r="L196" s="15">
        <v>208</v>
      </c>
      <c r="M196" s="15">
        <v>0.01</v>
      </c>
      <c r="N196" s="15">
        <v>0.01</v>
      </c>
      <c r="O196" s="15">
        <v>7.0000000000000007E-2</v>
      </c>
      <c r="P196" s="15">
        <v>7.0000000000000007E-2</v>
      </c>
      <c r="Q196" s="15">
        <v>0.08</v>
      </c>
      <c r="R196" s="15">
        <v>0.08</v>
      </c>
      <c r="S196" s="15">
        <v>0.22</v>
      </c>
      <c r="T196" s="15">
        <v>0.22</v>
      </c>
      <c r="U196" s="15">
        <v>141.71</v>
      </c>
      <c r="V196" s="15">
        <v>141.71</v>
      </c>
      <c r="W196" s="15">
        <v>78.88</v>
      </c>
      <c r="X196" s="15">
        <v>78.88</v>
      </c>
      <c r="Y196" s="15">
        <v>11.68</v>
      </c>
      <c r="Z196" s="15">
        <v>11.68</v>
      </c>
      <c r="AA196" s="15">
        <v>0.57999999999999996</v>
      </c>
      <c r="AB196" s="15">
        <v>0.57999999999999996</v>
      </c>
    </row>
    <row r="197" spans="1:28" s="16" customFormat="1" ht="40.5" x14ac:dyDescent="0.3">
      <c r="A197" s="15"/>
      <c r="B197" s="15" t="s">
        <v>135</v>
      </c>
      <c r="C197" s="22">
        <v>40</v>
      </c>
      <c r="D197" s="22">
        <v>60</v>
      </c>
      <c r="E197" s="15">
        <v>4.5</v>
      </c>
      <c r="F197" s="15">
        <v>6.75</v>
      </c>
      <c r="G197" s="15">
        <v>2.38</v>
      </c>
      <c r="H197" s="15">
        <v>3.57</v>
      </c>
      <c r="I197" s="15">
        <v>16.8</v>
      </c>
      <c r="J197" s="15">
        <v>25.2</v>
      </c>
      <c r="K197" s="15">
        <v>120</v>
      </c>
      <c r="L197" s="15">
        <v>180</v>
      </c>
      <c r="M197" s="15">
        <v>0</v>
      </c>
      <c r="N197" s="15">
        <v>0</v>
      </c>
      <c r="O197" s="15">
        <v>0.05</v>
      </c>
      <c r="P197" s="15">
        <v>7.0000000000000007E-2</v>
      </c>
      <c r="Q197" s="15">
        <v>1.4999999999999999E-2</v>
      </c>
      <c r="R197" s="15">
        <v>0.02</v>
      </c>
      <c r="S197" s="15">
        <v>0</v>
      </c>
      <c r="T197" s="15">
        <v>0</v>
      </c>
      <c r="U197" s="15">
        <v>6.9</v>
      </c>
      <c r="V197" s="15">
        <v>11.5</v>
      </c>
      <c r="W197" s="15">
        <v>0</v>
      </c>
      <c r="X197" s="15">
        <v>0</v>
      </c>
      <c r="Y197" s="15">
        <v>0</v>
      </c>
      <c r="Z197" s="15">
        <v>0</v>
      </c>
      <c r="AA197" s="15">
        <v>0.6</v>
      </c>
      <c r="AB197" s="15">
        <v>0.08</v>
      </c>
    </row>
    <row r="198" spans="1:28" s="16" customFormat="1" x14ac:dyDescent="0.3">
      <c r="A198" s="15" t="s">
        <v>178</v>
      </c>
      <c r="B198" s="15" t="s">
        <v>82</v>
      </c>
      <c r="C198" s="22">
        <v>200</v>
      </c>
      <c r="D198" s="22">
        <v>200</v>
      </c>
      <c r="E198" s="15">
        <v>0.54</v>
      </c>
      <c r="F198" s="15">
        <v>0.54</v>
      </c>
      <c r="G198" s="15">
        <v>0</v>
      </c>
      <c r="H198" s="15">
        <v>0</v>
      </c>
      <c r="I198" s="15">
        <v>17.579999999999998</v>
      </c>
      <c r="J198" s="15">
        <v>17.579999999999998</v>
      </c>
      <c r="K198" s="15">
        <v>70.53</v>
      </c>
      <c r="L198" s="15">
        <v>70.53</v>
      </c>
      <c r="M198" s="15">
        <v>0.18</v>
      </c>
      <c r="N198" s="15">
        <v>0.18</v>
      </c>
      <c r="O198" s="15">
        <v>5.0000000000000001E-3</v>
      </c>
      <c r="P198" s="15">
        <v>5.0000000000000001E-3</v>
      </c>
      <c r="Q198" s="15">
        <v>0.02</v>
      </c>
      <c r="R198" s="15">
        <v>0.02</v>
      </c>
      <c r="S198" s="15">
        <v>0.03</v>
      </c>
      <c r="T198" s="15">
        <v>0.03</v>
      </c>
      <c r="U198" s="15">
        <v>2.56</v>
      </c>
      <c r="V198" s="15">
        <v>2.56</v>
      </c>
      <c r="W198" s="15">
        <v>3.56</v>
      </c>
      <c r="X198" s="15">
        <v>3.56</v>
      </c>
      <c r="Y198" s="15">
        <v>1.74</v>
      </c>
      <c r="Z198" s="15">
        <v>1.74</v>
      </c>
      <c r="AA198" s="15">
        <v>0.1</v>
      </c>
      <c r="AB198" s="15">
        <v>0.1</v>
      </c>
    </row>
    <row r="199" spans="1:28" s="16" customFormat="1" x14ac:dyDescent="0.3">
      <c r="A199" s="15"/>
      <c r="B199" s="15"/>
      <c r="C199" s="22"/>
      <c r="D199" s="22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</row>
    <row r="200" spans="1:28" s="16" customFormat="1" x14ac:dyDescent="0.3">
      <c r="A200" s="15"/>
      <c r="B200" s="21" t="s">
        <v>50</v>
      </c>
      <c r="C200" s="22"/>
      <c r="D200" s="22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</row>
    <row r="201" spans="1:28" s="16" customFormat="1" ht="79.5" customHeight="1" x14ac:dyDescent="0.3">
      <c r="A201" s="15" t="s">
        <v>188</v>
      </c>
      <c r="B201" s="15" t="s">
        <v>293</v>
      </c>
      <c r="C201" s="22">
        <v>60</v>
      </c>
      <c r="D201" s="22">
        <v>100</v>
      </c>
      <c r="E201" s="15">
        <v>0.96</v>
      </c>
      <c r="F201" s="15">
        <v>0.56999999999999995</v>
      </c>
      <c r="G201" s="15">
        <v>3.05</v>
      </c>
      <c r="H201" s="15">
        <v>5.08</v>
      </c>
      <c r="I201" s="15">
        <v>10.82</v>
      </c>
      <c r="J201" s="15">
        <v>18.03</v>
      </c>
      <c r="K201" s="15">
        <v>66.599999999999994</v>
      </c>
      <c r="L201" s="15">
        <v>111</v>
      </c>
      <c r="M201" s="15">
        <v>0.31</v>
      </c>
      <c r="N201" s="15">
        <v>0.52</v>
      </c>
      <c r="O201" s="15">
        <v>0.04</v>
      </c>
      <c r="P201" s="15">
        <v>0.06</v>
      </c>
      <c r="Q201" s="15">
        <v>0.05</v>
      </c>
      <c r="R201" s="15">
        <v>0.08</v>
      </c>
      <c r="S201" s="15">
        <v>6.3</v>
      </c>
      <c r="T201" s="15">
        <v>10.5</v>
      </c>
      <c r="U201" s="15">
        <v>13.38</v>
      </c>
      <c r="V201" s="15">
        <v>22.3</v>
      </c>
      <c r="W201" s="15">
        <v>35.1</v>
      </c>
      <c r="X201" s="15">
        <v>58.8</v>
      </c>
      <c r="Y201" s="15">
        <v>11.04</v>
      </c>
      <c r="Z201" s="15">
        <v>18.399999999999999</v>
      </c>
      <c r="AA201" s="15">
        <v>0.53</v>
      </c>
      <c r="AB201" s="15">
        <v>0.88</v>
      </c>
    </row>
    <row r="202" spans="1:28" s="16" customFormat="1" ht="40.5" x14ac:dyDescent="0.3">
      <c r="A202" s="15" t="s">
        <v>210</v>
      </c>
      <c r="B202" s="15" t="s">
        <v>166</v>
      </c>
      <c r="C202" s="22" t="s">
        <v>152</v>
      </c>
      <c r="D202" s="22" t="s">
        <v>152</v>
      </c>
      <c r="E202" s="15">
        <v>7.38</v>
      </c>
      <c r="F202" s="15">
        <v>7.38</v>
      </c>
      <c r="G202" s="15">
        <v>7.5</v>
      </c>
      <c r="H202" s="15">
        <v>7.5</v>
      </c>
      <c r="I202" s="15">
        <v>23.5</v>
      </c>
      <c r="J202" s="15">
        <v>23.5</v>
      </c>
      <c r="K202" s="15">
        <v>188</v>
      </c>
      <c r="L202" s="15">
        <v>188</v>
      </c>
      <c r="M202" s="15">
        <v>0</v>
      </c>
      <c r="N202" s="15">
        <v>0</v>
      </c>
      <c r="O202" s="15">
        <v>0.15</v>
      </c>
      <c r="P202" s="15">
        <v>0.15</v>
      </c>
      <c r="Q202" s="15">
        <v>0.104</v>
      </c>
      <c r="R202" s="15">
        <v>0.104</v>
      </c>
      <c r="S202" s="15">
        <v>16.5</v>
      </c>
      <c r="T202" s="15">
        <v>16.5</v>
      </c>
      <c r="U202" s="15">
        <v>19.059999999999999</v>
      </c>
      <c r="V202" s="15">
        <v>19.059999999999999</v>
      </c>
      <c r="W202" s="15">
        <v>112.8</v>
      </c>
      <c r="X202" s="15">
        <v>112.8</v>
      </c>
      <c r="Y202" s="15">
        <v>45.75</v>
      </c>
      <c r="Z202" s="15">
        <v>45.75</v>
      </c>
      <c r="AA202" s="15">
        <v>1.9</v>
      </c>
      <c r="AB202" s="15">
        <v>1.9</v>
      </c>
    </row>
    <row r="203" spans="1:28" s="16" customFormat="1" x14ac:dyDescent="0.3">
      <c r="A203" s="15" t="s">
        <v>180</v>
      </c>
      <c r="B203" s="15" t="s">
        <v>64</v>
      </c>
      <c r="C203" s="22">
        <v>200</v>
      </c>
      <c r="D203" s="22">
        <v>220</v>
      </c>
      <c r="E203" s="15">
        <v>11.38</v>
      </c>
      <c r="F203" s="15">
        <v>12.51</v>
      </c>
      <c r="G203" s="15">
        <v>12.53</v>
      </c>
      <c r="H203" s="15">
        <v>14.78</v>
      </c>
      <c r="I203" s="15">
        <v>27.92</v>
      </c>
      <c r="J203" s="15">
        <v>30</v>
      </c>
      <c r="K203" s="15">
        <v>301</v>
      </c>
      <c r="L203" s="15">
        <v>331</v>
      </c>
      <c r="M203" s="15">
        <v>0.15</v>
      </c>
      <c r="N203" s="15">
        <v>0.16500000000000001</v>
      </c>
      <c r="O203" s="15">
        <v>0.18</v>
      </c>
      <c r="P203" s="15">
        <v>0.2</v>
      </c>
      <c r="Q203" s="15">
        <v>0.2</v>
      </c>
      <c r="R203" s="15">
        <v>0.22</v>
      </c>
      <c r="S203" s="15">
        <v>21.67</v>
      </c>
      <c r="T203" s="15">
        <v>23.84</v>
      </c>
      <c r="U203" s="15">
        <v>31.33</v>
      </c>
      <c r="V203" s="15">
        <v>34.46</v>
      </c>
      <c r="W203" s="15">
        <v>225</v>
      </c>
      <c r="X203" s="15">
        <v>247.5</v>
      </c>
      <c r="Y203" s="15">
        <v>49.59</v>
      </c>
      <c r="Z203" s="15">
        <v>54.54</v>
      </c>
      <c r="AA203" s="15">
        <v>1.92</v>
      </c>
      <c r="AB203" s="15">
        <v>2.11</v>
      </c>
    </row>
    <row r="204" spans="1:28" s="16" customFormat="1" ht="40.5" x14ac:dyDescent="0.3">
      <c r="A204" s="15"/>
      <c r="B204" s="15" t="s">
        <v>135</v>
      </c>
      <c r="C204" s="22">
        <v>40</v>
      </c>
      <c r="D204" s="22">
        <v>60</v>
      </c>
      <c r="E204" s="15">
        <v>4.5</v>
      </c>
      <c r="F204" s="15">
        <v>6.75</v>
      </c>
      <c r="G204" s="15">
        <v>2.38</v>
      </c>
      <c r="H204" s="15">
        <v>3.57</v>
      </c>
      <c r="I204" s="15">
        <v>16.8</v>
      </c>
      <c r="J204" s="15">
        <v>25.2</v>
      </c>
      <c r="K204" s="15">
        <v>120</v>
      </c>
      <c r="L204" s="15">
        <v>180</v>
      </c>
      <c r="M204" s="15">
        <v>0</v>
      </c>
      <c r="N204" s="15">
        <v>0</v>
      </c>
      <c r="O204" s="15">
        <v>0.05</v>
      </c>
      <c r="P204" s="15">
        <v>7.0000000000000007E-2</v>
      </c>
      <c r="Q204" s="15">
        <v>1.4999999999999999E-2</v>
      </c>
      <c r="R204" s="15">
        <v>0.02</v>
      </c>
      <c r="S204" s="15">
        <v>0</v>
      </c>
      <c r="T204" s="15">
        <v>0</v>
      </c>
      <c r="U204" s="15">
        <v>6.9</v>
      </c>
      <c r="V204" s="15">
        <v>11.5</v>
      </c>
      <c r="W204" s="15">
        <v>0</v>
      </c>
      <c r="X204" s="15">
        <v>0</v>
      </c>
      <c r="Y204" s="15">
        <v>0</v>
      </c>
      <c r="Z204" s="15">
        <v>0</v>
      </c>
      <c r="AA204" s="15">
        <v>0.6</v>
      </c>
      <c r="AB204" s="15">
        <v>0.08</v>
      </c>
    </row>
    <row r="205" spans="1:28" s="16" customFormat="1" x14ac:dyDescent="0.3">
      <c r="A205" s="15" t="s">
        <v>173</v>
      </c>
      <c r="B205" s="15" t="s">
        <v>136</v>
      </c>
      <c r="C205" s="22" t="s">
        <v>276</v>
      </c>
      <c r="D205" s="22" t="s">
        <v>276</v>
      </c>
      <c r="E205" s="15">
        <v>0.2</v>
      </c>
      <c r="F205" s="15">
        <v>0.2</v>
      </c>
      <c r="G205" s="15">
        <v>0.05</v>
      </c>
      <c r="H205" s="15">
        <v>0.05</v>
      </c>
      <c r="I205" s="15">
        <v>15.01</v>
      </c>
      <c r="J205" s="15">
        <v>15.01</v>
      </c>
      <c r="K205" s="15">
        <v>61.29</v>
      </c>
      <c r="L205" s="15">
        <v>61.29</v>
      </c>
      <c r="M205" s="15">
        <v>0.05</v>
      </c>
      <c r="N205" s="15">
        <v>0.05</v>
      </c>
      <c r="O205" s="15">
        <v>0</v>
      </c>
      <c r="P205" s="15">
        <v>0</v>
      </c>
      <c r="Q205" s="15">
        <v>0.01</v>
      </c>
      <c r="R205" s="15">
        <v>0.01</v>
      </c>
      <c r="S205" s="15">
        <v>0.1</v>
      </c>
      <c r="T205" s="15">
        <v>0.1</v>
      </c>
      <c r="U205" s="15">
        <v>5.25</v>
      </c>
      <c r="V205" s="15">
        <v>5.25</v>
      </c>
      <c r="W205" s="15">
        <v>8.24</v>
      </c>
      <c r="X205" s="15">
        <v>8.24</v>
      </c>
      <c r="Y205" s="15">
        <v>4.4000000000000004</v>
      </c>
      <c r="Z205" s="15">
        <v>4.4000000000000004</v>
      </c>
      <c r="AA205" s="15">
        <v>0.86</v>
      </c>
      <c r="AB205" s="15">
        <v>0.86</v>
      </c>
    </row>
    <row r="206" spans="1:28" s="20" customFormat="1" x14ac:dyDescent="0.3">
      <c r="A206" s="18"/>
      <c r="B206" s="23" t="s">
        <v>139</v>
      </c>
      <c r="C206" s="19"/>
      <c r="D206" s="19"/>
      <c r="E206" s="18">
        <f>E194+E195+E196+E197+E198+E201+E202+E203+E204+E205</f>
        <v>47.660000000000004</v>
      </c>
      <c r="F206" s="18">
        <f t="shared" ref="F206:AB206" si="14">F194+F195+F196+F197+F198+F201+F202+F203+F204+F205</f>
        <v>52.940000000000005</v>
      </c>
      <c r="G206" s="18">
        <f t="shared" si="14"/>
        <v>46.05</v>
      </c>
      <c r="H206" s="18">
        <f t="shared" si="14"/>
        <v>52.71</v>
      </c>
      <c r="I206" s="18">
        <f t="shared" si="14"/>
        <v>198.05</v>
      </c>
      <c r="J206" s="18">
        <f t="shared" si="14"/>
        <v>224.14</v>
      </c>
      <c r="K206" s="18">
        <f t="shared" si="14"/>
        <v>1422.17</v>
      </c>
      <c r="L206" s="18">
        <f t="shared" si="14"/>
        <v>1616.57</v>
      </c>
      <c r="M206" s="18">
        <f t="shared" si="14"/>
        <v>1.35</v>
      </c>
      <c r="N206" s="18">
        <f t="shared" si="14"/>
        <v>1.5750000000000002</v>
      </c>
      <c r="O206" s="18">
        <f t="shared" si="14"/>
        <v>0.67500000000000004</v>
      </c>
      <c r="P206" s="18">
        <f t="shared" si="14"/>
        <v>0.75500000000000012</v>
      </c>
      <c r="Q206" s="18">
        <f t="shared" si="14"/>
        <v>0.65400000000000003</v>
      </c>
      <c r="R206" s="18">
        <f t="shared" si="14"/>
        <v>0.71400000000000008</v>
      </c>
      <c r="S206" s="18">
        <f t="shared" si="14"/>
        <v>46.160000000000004</v>
      </c>
      <c r="T206" s="18">
        <f t="shared" si="14"/>
        <v>52.53</v>
      </c>
      <c r="U206" s="18">
        <f t="shared" si="14"/>
        <v>871.08999999999992</v>
      </c>
      <c r="V206" s="18">
        <f t="shared" si="14"/>
        <v>892.33999999999992</v>
      </c>
      <c r="W206" s="18">
        <f t="shared" si="14"/>
        <v>710.58</v>
      </c>
      <c r="X206" s="18">
        <f t="shared" si="14"/>
        <v>756.78</v>
      </c>
      <c r="Y206" s="18">
        <f t="shared" si="14"/>
        <v>164.6</v>
      </c>
      <c r="Z206" s="18">
        <f t="shared" si="14"/>
        <v>176.91</v>
      </c>
      <c r="AA206" s="18">
        <f t="shared" si="14"/>
        <v>8.0399999999999991</v>
      </c>
      <c r="AB206" s="18">
        <f t="shared" si="14"/>
        <v>7.54</v>
      </c>
    </row>
    <row r="207" spans="1:28" s="20" customFormat="1" x14ac:dyDescent="0.3">
      <c r="A207" s="18"/>
      <c r="B207" s="18" t="s">
        <v>167</v>
      </c>
      <c r="C207" s="19"/>
      <c r="D207" s="19"/>
      <c r="E207" s="18">
        <f>E26+E42+E58+E74+E91+E108+E124+E140+E156+E173+E190+E206</f>
        <v>579.81000000000006</v>
      </c>
      <c r="F207" s="18">
        <f t="shared" ref="F207:AB207" si="15">F26+F42+F58+F74+F91+F108+F124+F140+F156+F173+F190+F206</f>
        <v>657.79000000000008</v>
      </c>
      <c r="G207" s="18">
        <f t="shared" si="15"/>
        <v>596.80999999999995</v>
      </c>
      <c r="H207" s="18">
        <f t="shared" si="15"/>
        <v>697.01</v>
      </c>
      <c r="I207" s="18">
        <f t="shared" si="15"/>
        <v>2435.09</v>
      </c>
      <c r="J207" s="18">
        <f t="shared" si="15"/>
        <v>2827.9299999999994</v>
      </c>
      <c r="K207" s="18">
        <f t="shared" si="15"/>
        <v>17317.07</v>
      </c>
      <c r="L207" s="18">
        <f t="shared" si="15"/>
        <v>20207.63</v>
      </c>
      <c r="M207" s="18">
        <f t="shared" si="15"/>
        <v>8.6890000000000001</v>
      </c>
      <c r="N207" s="18">
        <f t="shared" si="15"/>
        <v>9.5840000000000032</v>
      </c>
      <c r="O207" s="18">
        <f t="shared" si="15"/>
        <v>8.6830000000000016</v>
      </c>
      <c r="P207" s="18">
        <f t="shared" si="15"/>
        <v>9.583000000000002</v>
      </c>
      <c r="Q207" s="18">
        <f t="shared" si="15"/>
        <v>9.7789999999999999</v>
      </c>
      <c r="R207" s="18">
        <f t="shared" si="15"/>
        <v>10.549000000000001</v>
      </c>
      <c r="S207" s="18">
        <f t="shared" si="15"/>
        <v>642.48800000000006</v>
      </c>
      <c r="T207" s="18">
        <f t="shared" si="15"/>
        <v>768.84799999999996</v>
      </c>
      <c r="U207" s="18">
        <f t="shared" si="15"/>
        <v>7658.41</v>
      </c>
      <c r="V207" s="18">
        <f t="shared" si="15"/>
        <v>8518.1</v>
      </c>
      <c r="W207" s="18">
        <f t="shared" si="15"/>
        <v>8044.7599999999993</v>
      </c>
      <c r="X207" s="18">
        <f t="shared" si="15"/>
        <v>8683.2899999999991</v>
      </c>
      <c r="Y207" s="18">
        <f t="shared" si="15"/>
        <v>2191.98</v>
      </c>
      <c r="Z207" s="18">
        <f t="shared" si="15"/>
        <v>2457.42</v>
      </c>
      <c r="AA207" s="18">
        <f t="shared" si="15"/>
        <v>118.41999999999999</v>
      </c>
      <c r="AB207" s="18">
        <f t="shared" si="15"/>
        <v>115.32000000000001</v>
      </c>
    </row>
    <row r="208" spans="1:28" s="20" customFormat="1" ht="40.5" x14ac:dyDescent="0.3">
      <c r="A208" s="18"/>
      <c r="B208" s="18" t="s">
        <v>168</v>
      </c>
      <c r="C208" s="19"/>
      <c r="D208" s="19"/>
      <c r="E208" s="18">
        <f>E207/12</f>
        <v>48.317500000000003</v>
      </c>
      <c r="F208" s="18">
        <f t="shared" ref="F208:AB208" si="16">F207/12</f>
        <v>54.815833333333337</v>
      </c>
      <c r="G208" s="18">
        <f t="shared" si="16"/>
        <v>49.73416666666666</v>
      </c>
      <c r="H208" s="18">
        <f t="shared" si="16"/>
        <v>58.084166666666668</v>
      </c>
      <c r="I208" s="18">
        <f t="shared" si="16"/>
        <v>202.92416666666668</v>
      </c>
      <c r="J208" s="18">
        <f t="shared" si="16"/>
        <v>235.66083333333327</v>
      </c>
      <c r="K208" s="18">
        <f t="shared" si="16"/>
        <v>1443.0891666666666</v>
      </c>
      <c r="L208" s="18">
        <f t="shared" si="16"/>
        <v>1683.9691666666668</v>
      </c>
      <c r="M208" s="18">
        <f t="shared" si="16"/>
        <v>0.7240833333333333</v>
      </c>
      <c r="N208" s="18">
        <f t="shared" si="16"/>
        <v>0.79866666666666697</v>
      </c>
      <c r="O208" s="18">
        <f t="shared" si="16"/>
        <v>0.72358333333333347</v>
      </c>
      <c r="P208" s="18">
        <v>0.78</v>
      </c>
      <c r="Q208" s="18">
        <f t="shared" si="16"/>
        <v>0.81491666666666662</v>
      </c>
      <c r="R208" s="18">
        <f t="shared" si="16"/>
        <v>0.87908333333333344</v>
      </c>
      <c r="S208" s="18">
        <f t="shared" si="16"/>
        <v>53.540666666666674</v>
      </c>
      <c r="T208" s="18">
        <f t="shared" si="16"/>
        <v>64.070666666666668</v>
      </c>
      <c r="U208" s="18">
        <f t="shared" si="16"/>
        <v>638.20083333333332</v>
      </c>
      <c r="V208" s="18">
        <v>726.4</v>
      </c>
      <c r="W208" s="18">
        <f t="shared" si="16"/>
        <v>670.39666666666665</v>
      </c>
      <c r="X208" s="18">
        <f t="shared" si="16"/>
        <v>723.60749999999996</v>
      </c>
      <c r="Y208" s="18">
        <f t="shared" si="16"/>
        <v>182.66499999999999</v>
      </c>
      <c r="Z208" s="18">
        <f t="shared" si="16"/>
        <v>204.785</v>
      </c>
      <c r="AA208" s="18">
        <f t="shared" si="16"/>
        <v>9.8683333333333323</v>
      </c>
      <c r="AB208" s="18">
        <f t="shared" si="16"/>
        <v>9.6100000000000012</v>
      </c>
    </row>
    <row r="209" spans="1:28" s="20" customFormat="1" ht="40.5" x14ac:dyDescent="0.3">
      <c r="A209" s="18"/>
      <c r="B209" s="18" t="s">
        <v>169</v>
      </c>
      <c r="C209" s="19"/>
      <c r="D209" s="19"/>
      <c r="E209" s="18"/>
      <c r="F209" s="18"/>
      <c r="G209" s="18"/>
      <c r="H209" s="18"/>
      <c r="I209" s="18"/>
      <c r="J209" s="18"/>
      <c r="K209" s="25" t="s">
        <v>98</v>
      </c>
      <c r="L209" s="24">
        <v>0.60599999999999998</v>
      </c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</row>
  </sheetData>
  <mergeCells count="18">
    <mergeCell ref="B8:B9"/>
    <mergeCell ref="A8:A9"/>
    <mergeCell ref="E8:J8"/>
    <mergeCell ref="C8:D9"/>
    <mergeCell ref="E9:F9"/>
    <mergeCell ref="G9:H9"/>
    <mergeCell ref="I9:J9"/>
    <mergeCell ref="W9:X9"/>
    <mergeCell ref="Y9:Z9"/>
    <mergeCell ref="AA9:AB9"/>
    <mergeCell ref="K8:L9"/>
    <mergeCell ref="O9:P9"/>
    <mergeCell ref="S9:T9"/>
    <mergeCell ref="M9:N9"/>
    <mergeCell ref="M8:T8"/>
    <mergeCell ref="U8:AB8"/>
    <mergeCell ref="U9:V9"/>
    <mergeCell ref="Q9:R9"/>
  </mergeCells>
  <pageMargins left="0.7" right="0.7" top="0.75" bottom="0.75" header="0.3" footer="0.3"/>
  <pageSetup paperSize="9" scale="42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7"/>
  <sheetViews>
    <sheetView workbookViewId="0">
      <selection activeCell="A4" sqref="A4"/>
    </sheetView>
  </sheetViews>
  <sheetFormatPr defaultRowHeight="15" customHeight="1" x14ac:dyDescent="0.25"/>
  <cols>
    <col min="1" max="1" width="65.28515625" customWidth="1"/>
    <col min="2" max="2" width="29.85546875" customWidth="1"/>
  </cols>
  <sheetData>
    <row r="1" spans="1:5" ht="15" customHeight="1" x14ac:dyDescent="0.25">
      <c r="A1" s="35" t="s">
        <v>117</v>
      </c>
      <c r="B1" s="36" t="s">
        <v>116</v>
      </c>
      <c r="C1" s="35"/>
      <c r="D1" s="35"/>
      <c r="E1" s="35"/>
    </row>
    <row r="2" spans="1:5" ht="15" customHeight="1" x14ac:dyDescent="0.25">
      <c r="A2" s="35" t="s">
        <v>346</v>
      </c>
      <c r="B2" s="36" t="s">
        <v>306</v>
      </c>
      <c r="C2" s="35"/>
      <c r="D2" s="35"/>
      <c r="E2" s="35"/>
    </row>
    <row r="3" spans="1:5" ht="15" customHeight="1" x14ac:dyDescent="0.25">
      <c r="A3" s="35" t="s">
        <v>296</v>
      </c>
      <c r="B3" s="36"/>
      <c r="C3" s="35"/>
      <c r="D3" s="35"/>
      <c r="E3" s="35"/>
    </row>
    <row r="4" spans="1:5" ht="15" customHeight="1" x14ac:dyDescent="0.25">
      <c r="A4" s="35" t="s">
        <v>347</v>
      </c>
      <c r="B4" s="36" t="s">
        <v>308</v>
      </c>
      <c r="C4" s="35"/>
      <c r="D4" s="35"/>
      <c r="E4" s="35"/>
    </row>
    <row r="5" spans="1:5" ht="15" customHeight="1" x14ac:dyDescent="0.25">
      <c r="B5" s="35"/>
      <c r="C5" s="35"/>
      <c r="D5" s="35"/>
      <c r="E5" s="35"/>
    </row>
    <row r="6" spans="1:5" ht="15" customHeight="1" x14ac:dyDescent="0.25">
      <c r="A6" s="28" t="s">
        <v>275</v>
      </c>
    </row>
    <row r="7" spans="1:5" ht="15" customHeight="1" x14ac:dyDescent="0.25">
      <c r="A7" s="28" t="s">
        <v>274</v>
      </c>
    </row>
    <row r="8" spans="1:5" ht="15" customHeight="1" thickBot="1" x14ac:dyDescent="0.3">
      <c r="A8" s="28"/>
    </row>
    <row r="9" spans="1:5" ht="15" customHeight="1" thickBot="1" x14ac:dyDescent="0.3">
      <c r="A9" s="29" t="s">
        <v>261</v>
      </c>
      <c r="B9" s="30" t="s">
        <v>120</v>
      </c>
    </row>
    <row r="10" spans="1:5" ht="15" customHeight="1" thickBot="1" x14ac:dyDescent="0.3">
      <c r="A10" s="31" t="s">
        <v>262</v>
      </c>
      <c r="B10" s="32"/>
    </row>
    <row r="11" spans="1:5" ht="15" customHeight="1" thickBot="1" x14ac:dyDescent="0.3">
      <c r="A11" s="33" t="s">
        <v>53</v>
      </c>
      <c r="B11" s="32">
        <v>50</v>
      </c>
    </row>
    <row r="12" spans="1:5" ht="15" customHeight="1" thickBot="1" x14ac:dyDescent="0.3">
      <c r="A12" s="33" t="s">
        <v>136</v>
      </c>
      <c r="B12" s="32" t="s">
        <v>276</v>
      </c>
    </row>
    <row r="13" spans="1:5" ht="15" customHeight="1" thickBot="1" x14ac:dyDescent="0.3">
      <c r="A13" s="33"/>
      <c r="B13" s="32"/>
    </row>
    <row r="14" spans="1:5" ht="15" customHeight="1" thickBot="1" x14ac:dyDescent="0.3">
      <c r="A14" s="31" t="s">
        <v>263</v>
      </c>
      <c r="B14" s="32"/>
    </row>
    <row r="15" spans="1:5" ht="15" customHeight="1" thickBot="1" x14ac:dyDescent="0.3">
      <c r="A15" s="33" t="s">
        <v>136</v>
      </c>
      <c r="B15" s="32" t="s">
        <v>276</v>
      </c>
    </row>
    <row r="16" spans="1:5" ht="15" customHeight="1" thickBot="1" x14ac:dyDescent="0.3">
      <c r="A16" s="33" t="s">
        <v>53</v>
      </c>
      <c r="B16" s="32">
        <v>50</v>
      </c>
    </row>
    <row r="17" spans="1:2" ht="15" customHeight="1" thickBot="1" x14ac:dyDescent="0.3">
      <c r="A17" s="33"/>
      <c r="B17" s="32"/>
    </row>
    <row r="18" spans="1:2" ht="15" customHeight="1" thickBot="1" x14ac:dyDescent="0.3">
      <c r="A18" s="31" t="s">
        <v>264</v>
      </c>
      <c r="B18" s="32"/>
    </row>
    <row r="19" spans="1:2" ht="15" customHeight="1" thickBot="1" x14ac:dyDescent="0.3">
      <c r="A19" s="33" t="s">
        <v>53</v>
      </c>
      <c r="B19" s="32">
        <v>50</v>
      </c>
    </row>
    <row r="20" spans="1:2" ht="15" customHeight="1" thickBot="1" x14ac:dyDescent="0.3">
      <c r="A20" s="33" t="s">
        <v>136</v>
      </c>
      <c r="B20" s="32" t="s">
        <v>276</v>
      </c>
    </row>
    <row r="21" spans="1:2" ht="15" customHeight="1" thickBot="1" x14ac:dyDescent="0.3">
      <c r="A21" s="33"/>
      <c r="B21" s="32"/>
    </row>
    <row r="22" spans="1:2" ht="15" customHeight="1" thickBot="1" x14ac:dyDescent="0.3">
      <c r="A22" s="31" t="s">
        <v>265</v>
      </c>
      <c r="B22" s="32"/>
    </row>
    <row r="23" spans="1:2" ht="15" customHeight="1" thickBot="1" x14ac:dyDescent="0.3">
      <c r="A23" s="33" t="s">
        <v>53</v>
      </c>
      <c r="B23" s="32">
        <v>50</v>
      </c>
    </row>
    <row r="24" spans="1:2" ht="15" customHeight="1" thickBot="1" x14ac:dyDescent="0.3">
      <c r="A24" s="33" t="s">
        <v>82</v>
      </c>
      <c r="B24" s="32">
        <v>200</v>
      </c>
    </row>
    <row r="25" spans="1:2" ht="15" customHeight="1" thickBot="1" x14ac:dyDescent="0.3">
      <c r="A25" s="33"/>
      <c r="B25" s="32"/>
    </row>
    <row r="26" spans="1:2" ht="15" customHeight="1" thickBot="1" x14ac:dyDescent="0.3">
      <c r="A26" s="31" t="s">
        <v>266</v>
      </c>
      <c r="B26" s="32"/>
    </row>
    <row r="27" spans="1:2" ht="15" customHeight="1" thickBot="1" x14ac:dyDescent="0.3">
      <c r="A27" s="33" t="s">
        <v>53</v>
      </c>
      <c r="B27" s="32">
        <v>50</v>
      </c>
    </row>
    <row r="28" spans="1:2" ht="15" customHeight="1" thickBot="1" x14ac:dyDescent="0.3">
      <c r="A28" s="33" t="s">
        <v>136</v>
      </c>
      <c r="B28" s="32" t="s">
        <v>276</v>
      </c>
    </row>
    <row r="29" spans="1:2" ht="15" customHeight="1" thickBot="1" x14ac:dyDescent="0.3">
      <c r="A29" s="33"/>
      <c r="B29" s="32"/>
    </row>
    <row r="30" spans="1:2" ht="15" customHeight="1" thickBot="1" x14ac:dyDescent="0.3">
      <c r="A30" s="31" t="s">
        <v>267</v>
      </c>
      <c r="B30" s="32"/>
    </row>
    <row r="31" spans="1:2" ht="15" customHeight="1" thickBot="1" x14ac:dyDescent="0.3">
      <c r="A31" s="33" t="s">
        <v>53</v>
      </c>
      <c r="B31" s="32">
        <v>50</v>
      </c>
    </row>
    <row r="32" spans="1:2" ht="15" customHeight="1" thickBot="1" x14ac:dyDescent="0.3">
      <c r="A32" s="33" t="s">
        <v>136</v>
      </c>
      <c r="B32" s="32" t="s">
        <v>276</v>
      </c>
    </row>
    <row r="33" spans="1:2" ht="15" customHeight="1" thickBot="1" x14ac:dyDescent="0.3">
      <c r="A33" s="33"/>
      <c r="B33" s="32"/>
    </row>
    <row r="34" spans="1:2" ht="15" customHeight="1" thickBot="1" x14ac:dyDescent="0.3">
      <c r="A34" s="31" t="s">
        <v>268</v>
      </c>
      <c r="B34" s="32"/>
    </row>
    <row r="35" spans="1:2" ht="15" customHeight="1" thickBot="1" x14ac:dyDescent="0.3">
      <c r="A35" s="33" t="s">
        <v>53</v>
      </c>
      <c r="B35" s="32">
        <v>50</v>
      </c>
    </row>
    <row r="36" spans="1:2" ht="15" customHeight="1" thickBot="1" x14ac:dyDescent="0.3">
      <c r="A36" s="33" t="s">
        <v>136</v>
      </c>
      <c r="B36" s="32" t="s">
        <v>276</v>
      </c>
    </row>
    <row r="37" spans="1:2" ht="15" customHeight="1" thickBot="1" x14ac:dyDescent="0.3">
      <c r="A37" s="33"/>
      <c r="B37" s="32"/>
    </row>
    <row r="38" spans="1:2" ht="15" customHeight="1" thickBot="1" x14ac:dyDescent="0.3">
      <c r="A38" s="31" t="s">
        <v>269</v>
      </c>
      <c r="B38" s="32"/>
    </row>
    <row r="39" spans="1:2" ht="15" customHeight="1" thickBot="1" x14ac:dyDescent="0.3">
      <c r="A39" s="33" t="s">
        <v>53</v>
      </c>
      <c r="B39" s="32">
        <v>50</v>
      </c>
    </row>
    <row r="40" spans="1:2" ht="15" customHeight="1" thickBot="1" x14ac:dyDescent="0.3">
      <c r="A40" s="33" t="s">
        <v>81</v>
      </c>
      <c r="B40" s="32">
        <v>200</v>
      </c>
    </row>
    <row r="41" spans="1:2" ht="15" customHeight="1" thickBot="1" x14ac:dyDescent="0.3">
      <c r="A41" s="33"/>
      <c r="B41" s="32"/>
    </row>
    <row r="42" spans="1:2" ht="15" customHeight="1" thickBot="1" x14ac:dyDescent="0.3">
      <c r="A42" s="31" t="s">
        <v>270</v>
      </c>
      <c r="B42" s="32"/>
    </row>
    <row r="43" spans="1:2" ht="15" customHeight="1" thickBot="1" x14ac:dyDescent="0.3">
      <c r="A43" s="33" t="s">
        <v>53</v>
      </c>
      <c r="B43" s="32">
        <v>50</v>
      </c>
    </row>
    <row r="44" spans="1:2" ht="15" customHeight="1" thickBot="1" x14ac:dyDescent="0.3">
      <c r="A44" s="33" t="s">
        <v>136</v>
      </c>
      <c r="B44" s="32" t="s">
        <v>276</v>
      </c>
    </row>
    <row r="45" spans="1:2" ht="15" customHeight="1" thickBot="1" x14ac:dyDescent="0.3">
      <c r="A45" s="33"/>
      <c r="B45" s="32"/>
    </row>
    <row r="46" spans="1:2" ht="15" customHeight="1" thickBot="1" x14ac:dyDescent="0.3">
      <c r="A46" s="31" t="s">
        <v>271</v>
      </c>
      <c r="B46" s="32"/>
    </row>
    <row r="47" spans="1:2" ht="15" customHeight="1" thickBot="1" x14ac:dyDescent="0.3">
      <c r="A47" s="33" t="s">
        <v>53</v>
      </c>
      <c r="B47" s="32">
        <v>50</v>
      </c>
    </row>
    <row r="48" spans="1:2" ht="15" customHeight="1" thickBot="1" x14ac:dyDescent="0.3">
      <c r="A48" s="33" t="s">
        <v>82</v>
      </c>
      <c r="B48" s="32">
        <v>200</v>
      </c>
    </row>
    <row r="49" spans="1:2" ht="15" customHeight="1" thickBot="1" x14ac:dyDescent="0.3">
      <c r="A49" s="33"/>
      <c r="B49" s="32"/>
    </row>
    <row r="50" spans="1:2" ht="15" customHeight="1" thickBot="1" x14ac:dyDescent="0.3">
      <c r="A50" s="31" t="s">
        <v>272</v>
      </c>
      <c r="B50" s="32"/>
    </row>
    <row r="51" spans="1:2" ht="15" customHeight="1" thickBot="1" x14ac:dyDescent="0.3">
      <c r="A51" s="33" t="s">
        <v>53</v>
      </c>
      <c r="B51" s="32">
        <v>50</v>
      </c>
    </row>
    <row r="52" spans="1:2" ht="15" customHeight="1" thickBot="1" x14ac:dyDescent="0.3">
      <c r="A52" s="33" t="s">
        <v>136</v>
      </c>
      <c r="B52" s="32" t="s">
        <v>276</v>
      </c>
    </row>
    <row r="53" spans="1:2" ht="15" customHeight="1" thickBot="1" x14ac:dyDescent="0.3">
      <c r="A53" s="33"/>
      <c r="B53" s="32"/>
    </row>
    <row r="54" spans="1:2" ht="15" customHeight="1" thickBot="1" x14ac:dyDescent="0.3">
      <c r="A54" s="31" t="s">
        <v>273</v>
      </c>
      <c r="B54" s="32"/>
    </row>
    <row r="55" spans="1:2" ht="15" customHeight="1" thickBot="1" x14ac:dyDescent="0.3">
      <c r="A55" s="33" t="s">
        <v>53</v>
      </c>
      <c r="B55" s="32">
        <v>50</v>
      </c>
    </row>
    <row r="56" spans="1:2" ht="15" customHeight="1" thickBot="1" x14ac:dyDescent="0.3">
      <c r="A56" s="33" t="s">
        <v>82</v>
      </c>
      <c r="B56" s="32">
        <v>200</v>
      </c>
    </row>
    <row r="57" spans="1:2" ht="15" customHeight="1" x14ac:dyDescent="0.25">
      <c r="A57" s="34"/>
    </row>
  </sheetData>
  <pageMargins left="0.7" right="0.7" top="0.75" bottom="0.75" header="0.3" footer="0.3"/>
  <pageSetup paperSize="9" scale="90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workbookViewId="0">
      <selection activeCell="H28" sqref="H28"/>
    </sheetView>
  </sheetViews>
  <sheetFormatPr defaultRowHeight="15" x14ac:dyDescent="0.25"/>
  <cols>
    <col min="1" max="1" width="27.7109375" customWidth="1"/>
    <col min="2" max="2" width="27.28515625" customWidth="1"/>
    <col min="3" max="3" width="27.85546875" customWidth="1"/>
    <col min="4" max="4" width="28.140625" customWidth="1"/>
    <col min="5" max="5" width="24.85546875" customWidth="1"/>
    <col min="6" max="6" width="27.5703125" customWidth="1"/>
  </cols>
  <sheetData>
    <row r="1" spans="1:6" ht="15.75" x14ac:dyDescent="0.25">
      <c r="A1" s="6" t="s">
        <v>44</v>
      </c>
      <c r="B1" s="6" t="s">
        <v>45</v>
      </c>
      <c r="C1" s="6" t="s">
        <v>46</v>
      </c>
      <c r="D1" s="6" t="s">
        <v>47</v>
      </c>
      <c r="E1" s="6" t="s">
        <v>48</v>
      </c>
      <c r="F1" s="6" t="s">
        <v>49</v>
      </c>
    </row>
    <row r="2" spans="1:6" ht="15.75" x14ac:dyDescent="0.25">
      <c r="A2" s="6" t="s">
        <v>43</v>
      </c>
      <c r="B2" s="6" t="s">
        <v>43</v>
      </c>
      <c r="C2" s="6" t="s">
        <v>43</v>
      </c>
      <c r="D2" s="6" t="s">
        <v>43</v>
      </c>
      <c r="E2" s="6" t="s">
        <v>43</v>
      </c>
      <c r="F2" s="6" t="s">
        <v>43</v>
      </c>
    </row>
    <row r="3" spans="1:6" ht="45.75" customHeight="1" x14ac:dyDescent="0.25">
      <c r="A3" s="7" t="s">
        <v>51</v>
      </c>
      <c r="B3" s="7" t="s">
        <v>72</v>
      </c>
      <c r="C3" s="7" t="s">
        <v>62</v>
      </c>
      <c r="D3" s="7" t="s">
        <v>51</v>
      </c>
      <c r="E3" s="7" t="s">
        <v>300</v>
      </c>
      <c r="F3" s="7" t="s">
        <v>66</v>
      </c>
    </row>
    <row r="4" spans="1:6" ht="30" customHeight="1" x14ac:dyDescent="0.25">
      <c r="A4" s="7" t="s">
        <v>113</v>
      </c>
      <c r="B4" s="7" t="s">
        <v>64</v>
      </c>
      <c r="C4" s="7" t="s">
        <v>57</v>
      </c>
      <c r="D4" s="7" t="s">
        <v>114</v>
      </c>
      <c r="E4" s="7" t="s">
        <v>61</v>
      </c>
      <c r="F4" s="7" t="s">
        <v>55</v>
      </c>
    </row>
    <row r="5" spans="1:6" ht="15" customHeight="1" x14ac:dyDescent="0.25">
      <c r="A5" s="7" t="s">
        <v>54</v>
      </c>
      <c r="B5" s="7" t="s">
        <v>52</v>
      </c>
      <c r="C5" s="7" t="s">
        <v>58</v>
      </c>
      <c r="D5" s="7" t="s">
        <v>60</v>
      </c>
      <c r="E5" s="7" t="s">
        <v>68</v>
      </c>
      <c r="F5" s="7" t="s">
        <v>56</v>
      </c>
    </row>
    <row r="6" spans="1:6" ht="15.75" x14ac:dyDescent="0.25">
      <c r="A6" s="7" t="s">
        <v>52</v>
      </c>
      <c r="B6" s="9" t="s">
        <v>247</v>
      </c>
      <c r="C6" s="7" t="s">
        <v>52</v>
      </c>
      <c r="D6" s="7" t="s">
        <v>52</v>
      </c>
      <c r="E6" s="7" t="s">
        <v>52</v>
      </c>
      <c r="F6" s="7" t="s">
        <v>52</v>
      </c>
    </row>
    <row r="7" spans="1:6" ht="15.75" x14ac:dyDescent="0.25">
      <c r="A7" s="7" t="s">
        <v>80</v>
      </c>
      <c r="B7" s="7"/>
      <c r="C7" s="7" t="s">
        <v>80</v>
      </c>
      <c r="D7" s="7" t="s">
        <v>82</v>
      </c>
      <c r="E7" s="7" t="s">
        <v>80</v>
      </c>
      <c r="F7" s="7" t="s">
        <v>115</v>
      </c>
    </row>
    <row r="8" spans="1:6" ht="15.75" x14ac:dyDescent="0.25">
      <c r="A8" s="10"/>
      <c r="B8" s="10"/>
      <c r="C8" s="10"/>
      <c r="D8" s="10"/>
      <c r="E8" s="10"/>
      <c r="F8" s="10"/>
    </row>
    <row r="9" spans="1:6" ht="15.75" x14ac:dyDescent="0.25">
      <c r="A9" s="6" t="s">
        <v>50</v>
      </c>
      <c r="B9" s="6" t="s">
        <v>50</v>
      </c>
      <c r="C9" s="6" t="s">
        <v>50</v>
      </c>
      <c r="D9" s="6" t="s">
        <v>50</v>
      </c>
      <c r="E9" s="6" t="s">
        <v>50</v>
      </c>
      <c r="F9" s="6" t="s">
        <v>50</v>
      </c>
    </row>
    <row r="10" spans="1:6" ht="30" customHeight="1" x14ac:dyDescent="0.25">
      <c r="A10" s="7" t="s">
        <v>297</v>
      </c>
      <c r="B10" s="7" t="s">
        <v>66</v>
      </c>
      <c r="C10" s="7" t="s">
        <v>298</v>
      </c>
      <c r="D10" s="7" t="s">
        <v>299</v>
      </c>
      <c r="E10" s="7" t="s">
        <v>301</v>
      </c>
      <c r="F10" s="7" t="s">
        <v>73</v>
      </c>
    </row>
    <row r="11" spans="1:6" ht="15" customHeight="1" x14ac:dyDescent="0.25">
      <c r="A11" s="7" t="s">
        <v>75</v>
      </c>
      <c r="B11" s="7" t="s">
        <v>78</v>
      </c>
      <c r="C11" s="7" t="s">
        <v>74</v>
      </c>
      <c r="D11" s="7" t="s">
        <v>76</v>
      </c>
      <c r="E11" s="7" t="s">
        <v>77</v>
      </c>
      <c r="F11" s="7" t="s">
        <v>79</v>
      </c>
    </row>
    <row r="12" spans="1:6" ht="15" customHeight="1" x14ac:dyDescent="0.25">
      <c r="A12" s="7" t="s">
        <v>61</v>
      </c>
      <c r="B12" s="7" t="s">
        <v>55</v>
      </c>
      <c r="C12" s="7" t="s">
        <v>69</v>
      </c>
      <c r="D12" s="7" t="s">
        <v>65</v>
      </c>
      <c r="E12" s="7" t="s">
        <v>67</v>
      </c>
      <c r="F12" s="7" t="s">
        <v>57</v>
      </c>
    </row>
    <row r="13" spans="1:6" ht="15" customHeight="1" x14ac:dyDescent="0.25">
      <c r="A13" s="7" t="s">
        <v>63</v>
      </c>
      <c r="B13" s="7" t="s">
        <v>278</v>
      </c>
      <c r="C13" s="7" t="s">
        <v>52</v>
      </c>
      <c r="D13" s="7" t="s">
        <v>52</v>
      </c>
      <c r="E13" s="7" t="s">
        <v>70</v>
      </c>
      <c r="F13" s="7" t="s">
        <v>71</v>
      </c>
    </row>
    <row r="14" spans="1:6" ht="15" customHeight="1" x14ac:dyDescent="0.25">
      <c r="A14" s="7" t="s">
        <v>52</v>
      </c>
      <c r="B14" s="7" t="s">
        <v>52</v>
      </c>
      <c r="C14" s="7" t="s">
        <v>83</v>
      </c>
      <c r="D14" s="7" t="s">
        <v>80</v>
      </c>
      <c r="E14" s="7" t="s">
        <v>52</v>
      </c>
      <c r="F14" s="7" t="s">
        <v>52</v>
      </c>
    </row>
    <row r="15" spans="1:6" ht="15" customHeight="1" x14ac:dyDescent="0.25">
      <c r="A15" s="7" t="s">
        <v>82</v>
      </c>
      <c r="B15" s="7" t="s">
        <v>80</v>
      </c>
      <c r="C15" s="7"/>
      <c r="D15" s="7"/>
      <c r="E15" s="7" t="s">
        <v>81</v>
      </c>
      <c r="F15" s="7" t="s">
        <v>80</v>
      </c>
    </row>
    <row r="16" spans="1:6" ht="15.75" x14ac:dyDescent="0.25">
      <c r="A16" s="6">
        <v>7.4</v>
      </c>
      <c r="B16" s="6">
        <v>7.4</v>
      </c>
      <c r="C16" s="6">
        <v>7.4</v>
      </c>
      <c r="D16" s="6">
        <v>7.4</v>
      </c>
      <c r="E16" s="6">
        <v>7.4</v>
      </c>
      <c r="F16" s="6">
        <v>7.4</v>
      </c>
    </row>
    <row r="17" spans="1:6" ht="15" customHeight="1" x14ac:dyDescent="0.25">
      <c r="A17" s="7" t="s">
        <v>53</v>
      </c>
      <c r="B17" s="7" t="s">
        <v>53</v>
      </c>
      <c r="C17" s="7" t="s">
        <v>53</v>
      </c>
      <c r="D17" s="7" t="s">
        <v>53</v>
      </c>
      <c r="E17" s="7" t="s">
        <v>53</v>
      </c>
      <c r="F17" s="7" t="s">
        <v>53</v>
      </c>
    </row>
    <row r="18" spans="1:6" ht="15" customHeight="1" x14ac:dyDescent="0.25">
      <c r="A18" s="7" t="s">
        <v>80</v>
      </c>
      <c r="B18" s="7" t="s">
        <v>80</v>
      </c>
      <c r="C18" s="7" t="s">
        <v>80</v>
      </c>
      <c r="D18" s="7" t="s">
        <v>82</v>
      </c>
      <c r="E18" s="7" t="s">
        <v>80</v>
      </c>
      <c r="F18" s="7" t="s">
        <v>80</v>
      </c>
    </row>
    <row r="20" spans="1:6" s="11" customFormat="1" ht="15.75" x14ac:dyDescent="0.25">
      <c r="A20" s="6" t="s">
        <v>99</v>
      </c>
      <c r="B20" s="6" t="s">
        <v>100</v>
      </c>
      <c r="C20" s="6" t="s">
        <v>101</v>
      </c>
      <c r="D20" s="6" t="s">
        <v>102</v>
      </c>
      <c r="E20" s="6" t="s">
        <v>103</v>
      </c>
      <c r="F20" s="6" t="s">
        <v>104</v>
      </c>
    </row>
    <row r="21" spans="1:6" s="11" customFormat="1" ht="15.75" x14ac:dyDescent="0.25">
      <c r="A21" s="6" t="s">
        <v>43</v>
      </c>
      <c r="B21" s="6" t="s">
        <v>43</v>
      </c>
      <c r="C21" s="6" t="s">
        <v>43</v>
      </c>
      <c r="D21" s="6" t="s">
        <v>43</v>
      </c>
      <c r="E21" s="6" t="s">
        <v>43</v>
      </c>
      <c r="F21" s="6" t="s">
        <v>43</v>
      </c>
    </row>
    <row r="22" spans="1:6" s="11" customFormat="1" ht="31.5" x14ac:dyDescent="0.25">
      <c r="A22" s="7" t="s">
        <v>105</v>
      </c>
      <c r="B22" s="7" t="s">
        <v>66</v>
      </c>
      <c r="C22" s="7" t="s">
        <v>51</v>
      </c>
      <c r="D22" s="7" t="s">
        <v>290</v>
      </c>
      <c r="E22" s="7" t="s">
        <v>62</v>
      </c>
      <c r="F22" s="7" t="s">
        <v>66</v>
      </c>
    </row>
    <row r="23" spans="1:6" s="11" customFormat="1" ht="15.75" x14ac:dyDescent="0.25">
      <c r="A23" s="7" t="s">
        <v>106</v>
      </c>
      <c r="B23" s="7" t="s">
        <v>108</v>
      </c>
      <c r="C23" s="7" t="s">
        <v>109</v>
      </c>
      <c r="D23" s="7" t="s">
        <v>57</v>
      </c>
      <c r="E23" s="7" t="s">
        <v>61</v>
      </c>
      <c r="F23" s="7" t="s">
        <v>59</v>
      </c>
    </row>
    <row r="24" spans="1:6" s="11" customFormat="1" ht="15.75" x14ac:dyDescent="0.25">
      <c r="A24" s="7" t="s">
        <v>52</v>
      </c>
      <c r="B24" s="7" t="s">
        <v>52</v>
      </c>
      <c r="C24" s="7" t="s">
        <v>110</v>
      </c>
      <c r="D24" s="7" t="s">
        <v>68</v>
      </c>
      <c r="E24" s="7" t="s">
        <v>70</v>
      </c>
      <c r="F24" s="7" t="s">
        <v>60</v>
      </c>
    </row>
    <row r="25" spans="1:6" s="11" customFormat="1" ht="15.75" x14ac:dyDescent="0.25">
      <c r="A25" s="7" t="s">
        <v>80</v>
      </c>
      <c r="B25" s="9" t="s">
        <v>81</v>
      </c>
      <c r="C25" s="7" t="s">
        <v>52</v>
      </c>
      <c r="D25" s="7" t="s">
        <v>52</v>
      </c>
      <c r="E25" s="7" t="s">
        <v>52</v>
      </c>
      <c r="F25" s="7" t="s">
        <v>52</v>
      </c>
    </row>
    <row r="26" spans="1:6" s="11" customFormat="1" ht="15.75" x14ac:dyDescent="0.25">
      <c r="A26" s="27" t="s">
        <v>248</v>
      </c>
      <c r="B26" s="7"/>
      <c r="C26" s="7" t="s">
        <v>80</v>
      </c>
      <c r="D26" s="7" t="s">
        <v>82</v>
      </c>
      <c r="E26" s="7" t="s">
        <v>80</v>
      </c>
      <c r="F26" s="7" t="s">
        <v>82</v>
      </c>
    </row>
    <row r="27" spans="1:6" s="11" customFormat="1" ht="15.75" x14ac:dyDescent="0.25">
      <c r="A27" s="10"/>
      <c r="B27" s="10"/>
      <c r="C27" s="10"/>
      <c r="D27" s="10"/>
      <c r="E27" s="10"/>
      <c r="F27" s="10"/>
    </row>
    <row r="28" spans="1:6" s="11" customFormat="1" ht="15.75" x14ac:dyDescent="0.25">
      <c r="A28" s="6" t="s">
        <v>50</v>
      </c>
      <c r="B28" s="6" t="s">
        <v>50</v>
      </c>
      <c r="C28" s="6" t="s">
        <v>50</v>
      </c>
      <c r="D28" s="6" t="s">
        <v>50</v>
      </c>
      <c r="E28" s="6" t="s">
        <v>50</v>
      </c>
      <c r="F28" s="6" t="s">
        <v>50</v>
      </c>
    </row>
    <row r="29" spans="1:6" s="11" customFormat="1" ht="47.25" x14ac:dyDescent="0.25">
      <c r="A29" s="7" t="s">
        <v>302</v>
      </c>
      <c r="B29" s="7" t="s">
        <v>303</v>
      </c>
      <c r="C29" s="7" t="s">
        <v>73</v>
      </c>
      <c r="D29" s="7" t="s">
        <v>304</v>
      </c>
      <c r="E29" s="7" t="s">
        <v>300</v>
      </c>
      <c r="F29" s="7" t="s">
        <v>305</v>
      </c>
    </row>
    <row r="30" spans="1:6" s="11" customFormat="1" ht="15.75" x14ac:dyDescent="0.25">
      <c r="A30" s="7" t="s">
        <v>107</v>
      </c>
      <c r="B30" s="7" t="s">
        <v>75</v>
      </c>
      <c r="C30" s="7" t="s">
        <v>79</v>
      </c>
      <c r="D30" s="7" t="s">
        <v>74</v>
      </c>
      <c r="E30" s="7" t="s">
        <v>78</v>
      </c>
      <c r="F30" s="7" t="s">
        <v>112</v>
      </c>
    </row>
    <row r="31" spans="1:6" s="11" customFormat="1" ht="15.75" x14ac:dyDescent="0.25">
      <c r="A31" s="7" t="s">
        <v>64</v>
      </c>
      <c r="B31" s="7" t="s">
        <v>61</v>
      </c>
      <c r="C31" s="7" t="s">
        <v>65</v>
      </c>
      <c r="D31" s="7" t="s">
        <v>55</v>
      </c>
      <c r="E31" s="7" t="s">
        <v>111</v>
      </c>
      <c r="F31" s="7" t="s">
        <v>64</v>
      </c>
    </row>
    <row r="32" spans="1:6" s="11" customFormat="1" ht="15.75" x14ac:dyDescent="0.25">
      <c r="A32" s="7" t="s">
        <v>52</v>
      </c>
      <c r="B32" s="7" t="s">
        <v>58</v>
      </c>
      <c r="C32" s="7" t="s">
        <v>52</v>
      </c>
      <c r="D32" s="8" t="s">
        <v>56</v>
      </c>
      <c r="E32" s="7" t="s">
        <v>71</v>
      </c>
      <c r="F32" s="7" t="s">
        <v>52</v>
      </c>
    </row>
    <row r="33" spans="1:6" s="11" customFormat="1" ht="15.75" x14ac:dyDescent="0.25">
      <c r="A33" s="7" t="s">
        <v>82</v>
      </c>
      <c r="B33" s="7" t="s">
        <v>52</v>
      </c>
      <c r="C33" s="7" t="s">
        <v>83</v>
      </c>
      <c r="D33" s="7" t="s">
        <v>52</v>
      </c>
      <c r="E33" s="7" t="s">
        <v>52</v>
      </c>
      <c r="F33" s="7" t="s">
        <v>80</v>
      </c>
    </row>
    <row r="34" spans="1:6" s="11" customFormat="1" ht="15.75" x14ac:dyDescent="0.25">
      <c r="A34" s="8"/>
      <c r="B34" s="7" t="s">
        <v>247</v>
      </c>
      <c r="C34" s="7"/>
      <c r="D34" s="7" t="s">
        <v>80</v>
      </c>
      <c r="E34" s="7" t="s">
        <v>81</v>
      </c>
      <c r="F34" s="12"/>
    </row>
    <row r="35" spans="1:6" s="11" customFormat="1" ht="15.75" x14ac:dyDescent="0.25">
      <c r="A35" s="6">
        <v>7.4</v>
      </c>
      <c r="B35" s="6">
        <v>7.4</v>
      </c>
      <c r="C35" s="6">
        <v>7.4</v>
      </c>
      <c r="D35" s="6">
        <v>7.4</v>
      </c>
      <c r="E35" s="6">
        <v>7.4</v>
      </c>
      <c r="F35" s="6">
        <v>7.4</v>
      </c>
    </row>
    <row r="36" spans="1:6" s="11" customFormat="1" ht="15.75" x14ac:dyDescent="0.25">
      <c r="A36" s="7" t="s">
        <v>53</v>
      </c>
      <c r="B36" s="7" t="s">
        <v>53</v>
      </c>
      <c r="C36" s="7" t="s">
        <v>53</v>
      </c>
      <c r="D36" s="7" t="s">
        <v>53</v>
      </c>
      <c r="E36" s="7" t="s">
        <v>53</v>
      </c>
      <c r="F36" s="7" t="s">
        <v>53</v>
      </c>
    </row>
    <row r="37" spans="1:6" s="11" customFormat="1" ht="15.75" x14ac:dyDescent="0.25">
      <c r="A37" s="7" t="s">
        <v>80</v>
      </c>
      <c r="B37" s="7" t="s">
        <v>81</v>
      </c>
      <c r="C37" s="7" t="s">
        <v>80</v>
      </c>
      <c r="D37" s="7" t="s">
        <v>82</v>
      </c>
      <c r="E37" s="7" t="s">
        <v>80</v>
      </c>
      <c r="F37" s="7" t="s">
        <v>82</v>
      </c>
    </row>
  </sheetData>
  <pageMargins left="0.7" right="0.7" top="0.75" bottom="0.75" header="0.3" footer="0.3"/>
  <pageSetup paperSize="9" scale="73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56"/>
  <sheetViews>
    <sheetView workbookViewId="0">
      <selection activeCell="C33" sqref="C33"/>
    </sheetView>
  </sheetViews>
  <sheetFormatPr defaultRowHeight="15" x14ac:dyDescent="0.25"/>
  <cols>
    <col min="1" max="1" width="42.140625" customWidth="1"/>
    <col min="2" max="2" width="30.42578125" customWidth="1"/>
    <col min="3" max="3" width="30.5703125" customWidth="1"/>
  </cols>
  <sheetData>
    <row r="2" spans="1:3" x14ac:dyDescent="0.25">
      <c r="A2" t="s">
        <v>0</v>
      </c>
    </row>
    <row r="3" spans="1:3" x14ac:dyDescent="0.25">
      <c r="A3" t="s">
        <v>1</v>
      </c>
    </row>
    <row r="5" spans="1:3" x14ac:dyDescent="0.25">
      <c r="A5" s="70" t="s">
        <v>2</v>
      </c>
      <c r="B5" s="1" t="s">
        <v>3</v>
      </c>
      <c r="C5" s="1"/>
    </row>
    <row r="6" spans="1:3" x14ac:dyDescent="0.25">
      <c r="A6" s="71"/>
      <c r="B6" s="2" t="s">
        <v>4</v>
      </c>
      <c r="C6" s="2" t="s">
        <v>5</v>
      </c>
    </row>
    <row r="7" spans="1:3" ht="30" customHeight="1" x14ac:dyDescent="0.25">
      <c r="A7" s="3" t="s">
        <v>6</v>
      </c>
      <c r="B7" s="4" t="s">
        <v>7</v>
      </c>
      <c r="C7" s="4" t="s">
        <v>8</v>
      </c>
    </row>
    <row r="8" spans="1:3" ht="30" customHeight="1" x14ac:dyDescent="0.25">
      <c r="A8" s="3" t="s">
        <v>9</v>
      </c>
      <c r="B8" s="4">
        <v>200</v>
      </c>
      <c r="C8" s="4">
        <v>200</v>
      </c>
    </row>
    <row r="9" spans="1:3" x14ac:dyDescent="0.25">
      <c r="A9" s="1" t="s">
        <v>10</v>
      </c>
      <c r="B9" s="4" t="s">
        <v>11</v>
      </c>
      <c r="C9" s="4" t="s">
        <v>12</v>
      </c>
    </row>
    <row r="10" spans="1:3" x14ac:dyDescent="0.25">
      <c r="A10" s="1" t="s">
        <v>13</v>
      </c>
      <c r="B10" s="4" t="s">
        <v>8</v>
      </c>
      <c r="C10" s="4" t="s">
        <v>14</v>
      </c>
    </row>
    <row r="11" spans="1:3" x14ac:dyDescent="0.25">
      <c r="A11" s="1" t="s">
        <v>15</v>
      </c>
      <c r="B11" s="4" t="s">
        <v>16</v>
      </c>
      <c r="C11" s="4" t="s">
        <v>17</v>
      </c>
    </row>
    <row r="12" spans="1:3" x14ac:dyDescent="0.25">
      <c r="A12" s="1" t="s">
        <v>18</v>
      </c>
      <c r="B12" s="4" t="s">
        <v>7</v>
      </c>
      <c r="C12" s="4" t="s">
        <v>19</v>
      </c>
    </row>
    <row r="13" spans="1:3" x14ac:dyDescent="0.25">
      <c r="A13" s="1" t="s">
        <v>20</v>
      </c>
      <c r="B13" s="4">
        <v>100</v>
      </c>
      <c r="C13" s="4">
        <v>100</v>
      </c>
    </row>
    <row r="16" spans="1:3" x14ac:dyDescent="0.25">
      <c r="A16" t="s">
        <v>21</v>
      </c>
    </row>
    <row r="18" spans="1:3" x14ac:dyDescent="0.25">
      <c r="A18" s="70" t="s">
        <v>22</v>
      </c>
      <c r="B18" s="74" t="s">
        <v>23</v>
      </c>
      <c r="C18" s="75"/>
    </row>
    <row r="19" spans="1:3" x14ac:dyDescent="0.25">
      <c r="A19" s="71"/>
      <c r="B19" s="2" t="s">
        <v>4</v>
      </c>
      <c r="C19" s="2" t="s">
        <v>5</v>
      </c>
    </row>
    <row r="20" spans="1:3" x14ac:dyDescent="0.25">
      <c r="A20" s="3" t="s">
        <v>24</v>
      </c>
      <c r="B20" s="4">
        <v>77</v>
      </c>
      <c r="C20" s="4">
        <v>90</v>
      </c>
    </row>
    <row r="21" spans="1:3" x14ac:dyDescent="0.25">
      <c r="A21" s="3" t="s">
        <v>25</v>
      </c>
      <c r="B21" s="4">
        <v>79</v>
      </c>
      <c r="C21" s="4">
        <v>92</v>
      </c>
    </row>
    <row r="22" spans="1:3" x14ac:dyDescent="0.25">
      <c r="A22" s="1" t="s">
        <v>26</v>
      </c>
      <c r="B22" s="4">
        <v>335</v>
      </c>
      <c r="C22" s="4">
        <v>383</v>
      </c>
    </row>
    <row r="23" spans="1:3" x14ac:dyDescent="0.25">
      <c r="A23" s="1" t="s">
        <v>27</v>
      </c>
      <c r="B23" s="4">
        <v>2350</v>
      </c>
      <c r="C23" s="4">
        <v>2713</v>
      </c>
    </row>
    <row r="25" spans="1:3" x14ac:dyDescent="0.25">
      <c r="A25" t="s">
        <v>28</v>
      </c>
    </row>
    <row r="26" spans="1:3" x14ac:dyDescent="0.25">
      <c r="A26" t="s">
        <v>29</v>
      </c>
    </row>
    <row r="28" spans="1:3" x14ac:dyDescent="0.25">
      <c r="A28" s="70" t="s">
        <v>22</v>
      </c>
      <c r="B28" s="72" t="s">
        <v>30</v>
      </c>
      <c r="C28" s="73"/>
    </row>
    <row r="29" spans="1:3" x14ac:dyDescent="0.25">
      <c r="A29" s="71"/>
      <c r="B29" s="2" t="s">
        <v>4</v>
      </c>
      <c r="C29" s="2" t="s">
        <v>5</v>
      </c>
    </row>
    <row r="30" spans="1:3" x14ac:dyDescent="0.25">
      <c r="A30" s="1" t="s">
        <v>31</v>
      </c>
      <c r="B30" s="2">
        <v>19.25</v>
      </c>
      <c r="C30" s="2">
        <v>22.5</v>
      </c>
    </row>
    <row r="31" spans="1:3" x14ac:dyDescent="0.25">
      <c r="A31" s="1" t="s">
        <v>32</v>
      </c>
      <c r="B31" s="2">
        <v>19.75</v>
      </c>
      <c r="C31" s="2">
        <v>23</v>
      </c>
    </row>
    <row r="32" spans="1:3" x14ac:dyDescent="0.25">
      <c r="A32" s="5" t="s">
        <v>33</v>
      </c>
      <c r="B32" s="2">
        <v>83.75</v>
      </c>
      <c r="C32" s="2">
        <v>95.75</v>
      </c>
    </row>
    <row r="33" spans="1:3" x14ac:dyDescent="0.25">
      <c r="A33" s="5" t="s">
        <v>34</v>
      </c>
      <c r="B33" s="2">
        <v>587.5</v>
      </c>
      <c r="C33" s="2">
        <v>678.25</v>
      </c>
    </row>
    <row r="35" spans="1:3" x14ac:dyDescent="0.25">
      <c r="A35" t="s">
        <v>35</v>
      </c>
    </row>
    <row r="36" spans="1:3" x14ac:dyDescent="0.25">
      <c r="A36" t="s">
        <v>36</v>
      </c>
    </row>
    <row r="38" spans="1:3" x14ac:dyDescent="0.25">
      <c r="A38" s="70" t="s">
        <v>22</v>
      </c>
      <c r="B38" s="72" t="s">
        <v>37</v>
      </c>
      <c r="C38" s="73"/>
    </row>
    <row r="39" spans="1:3" x14ac:dyDescent="0.25">
      <c r="A39" s="71"/>
      <c r="B39" s="2" t="s">
        <v>4</v>
      </c>
      <c r="C39" s="2" t="s">
        <v>5</v>
      </c>
    </row>
    <row r="40" spans="1:3" x14ac:dyDescent="0.25">
      <c r="A40" s="1" t="s">
        <v>31</v>
      </c>
      <c r="B40" s="2">
        <v>26.95</v>
      </c>
      <c r="C40" s="2">
        <v>31.5</v>
      </c>
    </row>
    <row r="41" spans="1:3" x14ac:dyDescent="0.25">
      <c r="A41" s="1" t="s">
        <v>32</v>
      </c>
      <c r="B41" s="2">
        <v>27.65</v>
      </c>
      <c r="C41" s="2">
        <v>32.200000000000003</v>
      </c>
    </row>
    <row r="42" spans="1:3" x14ac:dyDescent="0.25">
      <c r="A42" s="5" t="s">
        <v>33</v>
      </c>
      <c r="B42" s="2">
        <v>117.25</v>
      </c>
      <c r="C42" s="2">
        <v>134.05000000000001</v>
      </c>
    </row>
    <row r="43" spans="1:3" x14ac:dyDescent="0.25">
      <c r="A43" s="5" t="s">
        <v>34</v>
      </c>
      <c r="B43" s="2">
        <v>822.5</v>
      </c>
      <c r="C43" s="2">
        <v>949.55</v>
      </c>
    </row>
    <row r="45" spans="1:3" x14ac:dyDescent="0.25">
      <c r="A45" t="s">
        <v>38</v>
      </c>
    </row>
    <row r="47" spans="1:3" x14ac:dyDescent="0.25">
      <c r="A47" s="70" t="s">
        <v>22</v>
      </c>
      <c r="B47" s="72" t="s">
        <v>39</v>
      </c>
      <c r="C47" s="73"/>
    </row>
    <row r="48" spans="1:3" x14ac:dyDescent="0.25">
      <c r="A48" s="71"/>
      <c r="B48" s="2" t="s">
        <v>4</v>
      </c>
      <c r="C48" s="2" t="s">
        <v>5</v>
      </c>
    </row>
    <row r="49" spans="1:3" x14ac:dyDescent="0.25">
      <c r="A49" s="1" t="s">
        <v>31</v>
      </c>
      <c r="B49" s="2">
        <f>B40+B30</f>
        <v>46.2</v>
      </c>
      <c r="C49" s="2">
        <f>C40+C30</f>
        <v>54</v>
      </c>
    </row>
    <row r="50" spans="1:3" x14ac:dyDescent="0.25">
      <c r="A50" s="1" t="s">
        <v>253</v>
      </c>
      <c r="B50" s="2" t="s">
        <v>254</v>
      </c>
      <c r="C50" s="2" t="s">
        <v>255</v>
      </c>
    </row>
    <row r="51" spans="1:3" x14ac:dyDescent="0.25">
      <c r="A51" s="1" t="s">
        <v>32</v>
      </c>
      <c r="B51" s="2">
        <f t="shared" ref="B51:C51" si="0">B31+B41</f>
        <v>47.4</v>
      </c>
      <c r="C51" s="2">
        <f t="shared" si="0"/>
        <v>55.2</v>
      </c>
    </row>
    <row r="52" spans="1:3" x14ac:dyDescent="0.25">
      <c r="A52" s="1" t="s">
        <v>252</v>
      </c>
      <c r="B52" s="2" t="s">
        <v>256</v>
      </c>
      <c r="C52" s="2" t="s">
        <v>257</v>
      </c>
    </row>
    <row r="53" spans="1:3" x14ac:dyDescent="0.25">
      <c r="A53" s="5" t="s">
        <v>33</v>
      </c>
      <c r="B53" s="2">
        <f>B32+B42</f>
        <v>201</v>
      </c>
      <c r="C53" s="2">
        <f>C32+C42</f>
        <v>229.8</v>
      </c>
    </row>
    <row r="54" spans="1:3" x14ac:dyDescent="0.25">
      <c r="A54" s="5" t="s">
        <v>258</v>
      </c>
      <c r="B54" s="2" t="s">
        <v>259</v>
      </c>
      <c r="C54" s="2" t="s">
        <v>260</v>
      </c>
    </row>
    <row r="55" spans="1:3" x14ac:dyDescent="0.25">
      <c r="A55" s="5" t="s">
        <v>34</v>
      </c>
      <c r="B55" s="2">
        <f>B33+B43</f>
        <v>1410</v>
      </c>
      <c r="C55" s="2">
        <f>C33+C43</f>
        <v>1627.8</v>
      </c>
    </row>
    <row r="56" spans="1:3" x14ac:dyDescent="0.25">
      <c r="A56" s="1" t="s">
        <v>40</v>
      </c>
      <c r="B56" s="2" t="s">
        <v>41</v>
      </c>
      <c r="C56" s="2" t="s">
        <v>42</v>
      </c>
    </row>
  </sheetData>
  <mergeCells count="9">
    <mergeCell ref="A47:A48"/>
    <mergeCell ref="B47:C47"/>
    <mergeCell ref="A5:A6"/>
    <mergeCell ref="A18:A19"/>
    <mergeCell ref="B18:C18"/>
    <mergeCell ref="A28:A29"/>
    <mergeCell ref="B28:C28"/>
    <mergeCell ref="A38:A39"/>
    <mergeCell ref="B38:C38"/>
  </mergeCells>
  <pageMargins left="0.7" right="0.7" top="0.75" bottom="0.75" header="0.3" footer="0.3"/>
  <pageSetup paperSize="9" scale="84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67"/>
  <sheetViews>
    <sheetView workbookViewId="0">
      <selection activeCell="O37" sqref="O37:O67"/>
    </sheetView>
  </sheetViews>
  <sheetFormatPr defaultRowHeight="15" x14ac:dyDescent="0.25"/>
  <cols>
    <col min="1" max="1" width="29.140625" customWidth="1"/>
    <col min="14" max="14" width="10.140625" customWidth="1"/>
    <col min="15" max="15" width="16.28515625" customWidth="1"/>
    <col min="16" max="16" width="11.28515625" customWidth="1"/>
  </cols>
  <sheetData>
    <row r="2" spans="1:16" ht="30" x14ac:dyDescent="0.25">
      <c r="A2" s="26" t="s">
        <v>242</v>
      </c>
      <c r="B2" s="26" t="s">
        <v>85</v>
      </c>
      <c r="C2" s="26" t="s">
        <v>86</v>
      </c>
      <c r="D2" s="26" t="s">
        <v>87</v>
      </c>
      <c r="E2" s="26" t="s">
        <v>88</v>
      </c>
      <c r="F2" s="26" t="s">
        <v>89</v>
      </c>
      <c r="G2" s="26" t="s">
        <v>90</v>
      </c>
      <c r="H2" s="26" t="s">
        <v>91</v>
      </c>
      <c r="I2" s="26" t="s">
        <v>92</v>
      </c>
      <c r="J2" s="26" t="s">
        <v>93</v>
      </c>
      <c r="K2" s="26" t="s">
        <v>94</v>
      </c>
      <c r="L2" s="26" t="s">
        <v>95</v>
      </c>
      <c r="M2" s="26" t="s">
        <v>96</v>
      </c>
      <c r="N2" s="1" t="s">
        <v>97</v>
      </c>
      <c r="O2" s="3" t="s">
        <v>250</v>
      </c>
      <c r="P2" s="1" t="s">
        <v>251</v>
      </c>
    </row>
    <row r="3" spans="1:16" x14ac:dyDescent="0.25">
      <c r="A3" s="1" t="s">
        <v>217</v>
      </c>
      <c r="B3" s="1">
        <v>40</v>
      </c>
      <c r="C3" s="1">
        <v>40</v>
      </c>
      <c r="D3" s="1">
        <v>40</v>
      </c>
      <c r="E3" s="1">
        <v>40</v>
      </c>
      <c r="F3" s="1">
        <v>40</v>
      </c>
      <c r="G3" s="1">
        <v>40</v>
      </c>
      <c r="H3" s="1">
        <v>40</v>
      </c>
      <c r="I3" s="1">
        <v>40</v>
      </c>
      <c r="J3" s="1">
        <v>40</v>
      </c>
      <c r="K3" s="1">
        <v>40</v>
      </c>
      <c r="L3" s="1">
        <v>40</v>
      </c>
      <c r="M3" s="1">
        <v>40</v>
      </c>
      <c r="N3" s="1">
        <f>B3+C3+D3+E3+F3+G3+H3+I3+J3+K3+L3+M3</f>
        <v>480</v>
      </c>
      <c r="O3" s="1">
        <f>N3/12</f>
        <v>40</v>
      </c>
      <c r="P3" s="1">
        <v>48</v>
      </c>
    </row>
    <row r="4" spans="1:16" x14ac:dyDescent="0.25">
      <c r="A4" s="1" t="s">
        <v>218</v>
      </c>
      <c r="B4" s="1">
        <v>58</v>
      </c>
      <c r="C4" s="1">
        <v>52</v>
      </c>
      <c r="D4" s="1">
        <v>40</v>
      </c>
      <c r="E4" s="1">
        <v>40</v>
      </c>
      <c r="F4" s="1">
        <v>45</v>
      </c>
      <c r="G4" s="1">
        <v>40</v>
      </c>
      <c r="H4" s="1">
        <v>40</v>
      </c>
      <c r="I4" s="1">
        <v>40</v>
      </c>
      <c r="J4" s="1">
        <v>40</v>
      </c>
      <c r="K4" s="1">
        <v>40</v>
      </c>
      <c r="L4" s="1">
        <v>45</v>
      </c>
      <c r="M4" s="1">
        <v>40</v>
      </c>
      <c r="N4" s="1">
        <f t="shared" ref="N4:N33" si="0">B4+C4+D4+E4+F4+G4+H4+I4+J4+K4+L4+M4</f>
        <v>520</v>
      </c>
      <c r="O4" s="1">
        <v>43.33</v>
      </c>
      <c r="P4" s="1">
        <v>90</v>
      </c>
    </row>
    <row r="5" spans="1:16" x14ac:dyDescent="0.25">
      <c r="A5" s="1" t="s">
        <v>219</v>
      </c>
      <c r="B5" s="1">
        <v>41</v>
      </c>
      <c r="C5" s="1">
        <v>8</v>
      </c>
      <c r="D5" s="1"/>
      <c r="E5" s="1">
        <v>44</v>
      </c>
      <c r="F5" s="1">
        <v>7</v>
      </c>
      <c r="G5" s="1">
        <v>37</v>
      </c>
      <c r="H5" s="1">
        <v>32</v>
      </c>
      <c r="I5" s="1"/>
      <c r="J5" s="1">
        <v>69</v>
      </c>
      <c r="K5" s="1">
        <v>9</v>
      </c>
      <c r="L5" s="1">
        <v>9</v>
      </c>
      <c r="M5" s="1">
        <v>35</v>
      </c>
      <c r="N5" s="1">
        <f t="shared" si="0"/>
        <v>291</v>
      </c>
      <c r="O5" s="1">
        <f t="shared" ref="O5:O32" si="1">N5/12</f>
        <v>24.25</v>
      </c>
      <c r="P5" s="1">
        <v>9</v>
      </c>
    </row>
    <row r="6" spans="1:16" x14ac:dyDescent="0.25">
      <c r="A6" s="1" t="s">
        <v>220</v>
      </c>
      <c r="B6" s="1">
        <v>30</v>
      </c>
      <c r="C6" s="1">
        <v>52</v>
      </c>
      <c r="D6" s="1">
        <v>56</v>
      </c>
      <c r="E6" s="1">
        <v>51</v>
      </c>
      <c r="F6" s="1">
        <v>12</v>
      </c>
      <c r="G6" s="1">
        <v>52</v>
      </c>
      <c r="H6" s="1">
        <v>64</v>
      </c>
      <c r="I6" s="1">
        <v>17</v>
      </c>
      <c r="J6" s="1">
        <v>30</v>
      </c>
      <c r="K6" s="1">
        <v>60</v>
      </c>
      <c r="L6" s="1">
        <v>50</v>
      </c>
      <c r="M6" s="1">
        <v>48</v>
      </c>
      <c r="N6" s="1">
        <f t="shared" si="0"/>
        <v>522</v>
      </c>
      <c r="O6" s="1">
        <f t="shared" si="1"/>
        <v>43.5</v>
      </c>
      <c r="P6" s="1">
        <v>27</v>
      </c>
    </row>
    <row r="7" spans="1:16" x14ac:dyDescent="0.25">
      <c r="A7" s="1" t="s">
        <v>221</v>
      </c>
      <c r="B7" s="1">
        <v>52</v>
      </c>
      <c r="C7" s="1"/>
      <c r="D7" s="1">
        <v>26</v>
      </c>
      <c r="E7" s="1"/>
      <c r="F7" s="1">
        <v>52</v>
      </c>
      <c r="G7" s="1"/>
      <c r="H7" s="1"/>
      <c r="I7" s="1">
        <v>52</v>
      </c>
      <c r="J7" s="1"/>
      <c r="K7" s="1">
        <v>26</v>
      </c>
      <c r="L7" s="1">
        <v>52</v>
      </c>
      <c r="M7" s="1"/>
      <c r="N7" s="1">
        <f t="shared" si="0"/>
        <v>260</v>
      </c>
      <c r="O7" s="1">
        <v>21.66</v>
      </c>
      <c r="P7" s="1">
        <v>9</v>
      </c>
    </row>
    <row r="8" spans="1:16" x14ac:dyDescent="0.25">
      <c r="A8" s="1" t="s">
        <v>222</v>
      </c>
      <c r="B8" s="1">
        <v>35</v>
      </c>
      <c r="C8" s="1">
        <v>202</v>
      </c>
      <c r="D8" s="1">
        <v>307</v>
      </c>
      <c r="E8" s="1">
        <v>196</v>
      </c>
      <c r="F8" s="1">
        <v>232</v>
      </c>
      <c r="G8" s="1">
        <v>307</v>
      </c>
      <c r="H8" s="1">
        <v>277</v>
      </c>
      <c r="I8" s="1">
        <v>35</v>
      </c>
      <c r="J8" s="1">
        <v>155</v>
      </c>
      <c r="K8" s="1">
        <v>307</v>
      </c>
      <c r="L8" s="1">
        <v>50</v>
      </c>
      <c r="M8" s="1">
        <v>277</v>
      </c>
      <c r="N8" s="1">
        <f t="shared" si="0"/>
        <v>2380</v>
      </c>
      <c r="O8" s="1">
        <v>198.3</v>
      </c>
      <c r="P8" s="1">
        <v>150</v>
      </c>
    </row>
    <row r="9" spans="1:16" x14ac:dyDescent="0.25">
      <c r="A9" s="1" t="s">
        <v>223</v>
      </c>
      <c r="B9" s="1">
        <v>179</v>
      </c>
      <c r="C9" s="1">
        <v>221</v>
      </c>
      <c r="D9" s="1">
        <v>182</v>
      </c>
      <c r="E9" s="1">
        <v>220</v>
      </c>
      <c r="F9" s="1">
        <v>239</v>
      </c>
      <c r="G9" s="1">
        <v>126</v>
      </c>
      <c r="H9" s="1">
        <v>135</v>
      </c>
      <c r="I9" s="1">
        <v>350</v>
      </c>
      <c r="J9" s="1">
        <v>208</v>
      </c>
      <c r="K9" s="1">
        <v>167</v>
      </c>
      <c r="L9" s="1">
        <v>240</v>
      </c>
      <c r="M9" s="1">
        <v>135</v>
      </c>
      <c r="N9" s="1">
        <f t="shared" si="0"/>
        <v>2402</v>
      </c>
      <c r="O9" s="1">
        <v>200.1</v>
      </c>
      <c r="P9" s="1">
        <v>210</v>
      </c>
    </row>
    <row r="10" spans="1:16" x14ac:dyDescent="0.25">
      <c r="A10" s="1" t="s">
        <v>224</v>
      </c>
      <c r="B10" s="1">
        <v>200</v>
      </c>
      <c r="C10" s="1"/>
      <c r="D10" s="1"/>
      <c r="E10" s="1">
        <v>200</v>
      </c>
      <c r="F10" s="1">
        <v>18</v>
      </c>
      <c r="G10" s="1">
        <v>51</v>
      </c>
      <c r="H10" s="1"/>
      <c r="I10" s="1"/>
      <c r="J10" s="1">
        <v>200</v>
      </c>
      <c r="K10" s="1">
        <v>18</v>
      </c>
      <c r="L10" s="1"/>
      <c r="M10" s="1"/>
      <c r="N10" s="1">
        <f t="shared" si="0"/>
        <v>687</v>
      </c>
      <c r="O10" s="1">
        <f t="shared" si="1"/>
        <v>57.25</v>
      </c>
      <c r="P10" s="1">
        <v>120</v>
      </c>
    </row>
    <row r="11" spans="1:16" x14ac:dyDescent="0.25">
      <c r="A11" s="1" t="s">
        <v>225</v>
      </c>
      <c r="B11" s="1">
        <v>18</v>
      </c>
      <c r="C11" s="1"/>
      <c r="D11" s="1"/>
      <c r="E11" s="1">
        <v>18</v>
      </c>
      <c r="F11" s="1"/>
      <c r="G11" s="1"/>
      <c r="H11" s="1">
        <v>18</v>
      </c>
      <c r="I11" s="1"/>
      <c r="J11" s="1"/>
      <c r="K11" s="1">
        <v>18</v>
      </c>
      <c r="L11" s="1">
        <v>7</v>
      </c>
      <c r="M11" s="1">
        <v>18</v>
      </c>
      <c r="N11" s="1">
        <f t="shared" si="0"/>
        <v>97</v>
      </c>
      <c r="O11" s="1">
        <v>8.08</v>
      </c>
      <c r="P11" s="1">
        <v>9</v>
      </c>
    </row>
    <row r="12" spans="1:16" x14ac:dyDescent="0.25">
      <c r="A12" s="1" t="s">
        <v>83</v>
      </c>
      <c r="B12" s="1"/>
      <c r="C12" s="1"/>
      <c r="D12" s="1">
        <v>200</v>
      </c>
      <c r="E12" s="1"/>
      <c r="F12" s="1"/>
      <c r="G12" s="1"/>
      <c r="H12" s="1"/>
      <c r="I12" s="1"/>
      <c r="J12" s="1">
        <v>200</v>
      </c>
      <c r="K12" s="1"/>
      <c r="L12" s="1"/>
      <c r="M12" s="1"/>
      <c r="N12" s="1">
        <f t="shared" si="0"/>
        <v>400</v>
      </c>
      <c r="O12" s="1">
        <v>33.33</v>
      </c>
      <c r="P12" s="1">
        <v>0.12</v>
      </c>
    </row>
    <row r="13" spans="1:16" x14ac:dyDescent="0.25">
      <c r="A13" s="1" t="s">
        <v>226</v>
      </c>
      <c r="B13" s="1">
        <v>157</v>
      </c>
      <c r="C13" s="1">
        <v>135</v>
      </c>
      <c r="D13" s="1">
        <v>119</v>
      </c>
      <c r="E13" s="1">
        <v>211</v>
      </c>
      <c r="F13" s="1">
        <v>32</v>
      </c>
      <c r="G13" s="1">
        <v>134</v>
      </c>
      <c r="H13" s="1">
        <v>134</v>
      </c>
      <c r="I13" s="1">
        <v>96</v>
      </c>
      <c r="J13" s="1">
        <v>125</v>
      </c>
      <c r="K13" s="1">
        <v>118</v>
      </c>
      <c r="L13" s="1">
        <v>134</v>
      </c>
      <c r="M13" s="1">
        <v>137</v>
      </c>
      <c r="N13" s="1">
        <f t="shared" si="0"/>
        <v>1532</v>
      </c>
      <c r="O13" s="1">
        <v>127.6</v>
      </c>
      <c r="P13" s="1">
        <v>57</v>
      </c>
    </row>
    <row r="14" spans="1:16" x14ac:dyDescent="0.25">
      <c r="A14" s="1" t="s">
        <v>227</v>
      </c>
      <c r="B14" s="1"/>
      <c r="C14" s="1"/>
      <c r="D14" s="1">
        <v>133</v>
      </c>
      <c r="E14" s="1"/>
      <c r="F14" s="1">
        <v>128</v>
      </c>
      <c r="G14" s="1"/>
      <c r="H14" s="1"/>
      <c r="I14" s="1">
        <v>133</v>
      </c>
      <c r="J14" s="1"/>
      <c r="K14" s="1"/>
      <c r="L14" s="1">
        <v>128</v>
      </c>
      <c r="M14" s="1"/>
      <c r="N14" s="1">
        <f t="shared" si="0"/>
        <v>522</v>
      </c>
      <c r="O14" s="1">
        <f t="shared" si="1"/>
        <v>43.5</v>
      </c>
      <c r="P14" s="1">
        <v>31</v>
      </c>
    </row>
    <row r="15" spans="1:16" x14ac:dyDescent="0.25">
      <c r="A15" s="1" t="s">
        <v>228</v>
      </c>
      <c r="B15" s="1"/>
      <c r="C15" s="1">
        <v>128</v>
      </c>
      <c r="D15" s="1"/>
      <c r="E15" s="1"/>
      <c r="F15" s="1"/>
      <c r="G15" s="1">
        <v>165</v>
      </c>
      <c r="H15" s="1"/>
      <c r="I15" s="1"/>
      <c r="J15" s="1"/>
      <c r="K15" s="1">
        <v>165</v>
      </c>
      <c r="L15" s="1"/>
      <c r="M15" s="1"/>
      <c r="N15" s="1">
        <f t="shared" si="0"/>
        <v>458</v>
      </c>
      <c r="O15" s="1">
        <v>38.159999999999997</v>
      </c>
      <c r="P15" s="1">
        <v>36</v>
      </c>
    </row>
    <row r="16" spans="1:16" x14ac:dyDescent="0.25">
      <c r="A16" s="1" t="s">
        <v>229</v>
      </c>
      <c r="B16" s="1"/>
      <c r="C16" s="1"/>
      <c r="D16" s="1"/>
      <c r="E16" s="1"/>
      <c r="F16" s="1"/>
      <c r="G16" s="1"/>
      <c r="H16" s="1">
        <v>104</v>
      </c>
      <c r="I16" s="1"/>
      <c r="J16" s="1"/>
      <c r="K16" s="1"/>
      <c r="L16" s="1"/>
      <c r="M16" s="1"/>
      <c r="N16" s="1">
        <f t="shared" si="0"/>
        <v>104</v>
      </c>
      <c r="O16" s="1">
        <v>8.66</v>
      </c>
      <c r="P16" s="1">
        <v>9</v>
      </c>
    </row>
    <row r="17" spans="1:16" x14ac:dyDescent="0.25">
      <c r="A17" s="1" t="s">
        <v>230</v>
      </c>
      <c r="B17" s="1">
        <v>150</v>
      </c>
      <c r="C17" s="1">
        <v>150</v>
      </c>
      <c r="D17" s="1">
        <v>24</v>
      </c>
      <c r="E17" s="1">
        <v>150</v>
      </c>
      <c r="F17" s="1">
        <v>26</v>
      </c>
      <c r="G17" s="1">
        <v>24</v>
      </c>
      <c r="H17" s="1">
        <v>10</v>
      </c>
      <c r="I17" s="1">
        <v>150</v>
      </c>
      <c r="J17" s="1">
        <v>150</v>
      </c>
      <c r="K17" s="1">
        <v>24</v>
      </c>
      <c r="L17" s="1">
        <v>16</v>
      </c>
      <c r="M17" s="1">
        <v>150</v>
      </c>
      <c r="N17" s="1">
        <f t="shared" si="0"/>
        <v>1024</v>
      </c>
      <c r="O17" s="1">
        <v>85.33</v>
      </c>
      <c r="P17" s="1">
        <v>180</v>
      </c>
    </row>
    <row r="18" spans="1:16" x14ac:dyDescent="0.25">
      <c r="A18" s="1" t="s">
        <v>231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>
        <f t="shared" si="0"/>
        <v>0</v>
      </c>
      <c r="O18" s="1">
        <f t="shared" si="1"/>
        <v>0</v>
      </c>
      <c r="P18" s="1">
        <v>90</v>
      </c>
    </row>
    <row r="19" spans="1:16" x14ac:dyDescent="0.25">
      <c r="A19" s="1" t="s">
        <v>232</v>
      </c>
      <c r="B19" s="1"/>
      <c r="C19" s="1"/>
      <c r="D19" s="1"/>
      <c r="E19" s="1">
        <v>18</v>
      </c>
      <c r="F19" s="1"/>
      <c r="G19" s="1"/>
      <c r="H19" s="1"/>
      <c r="I19" s="1"/>
      <c r="J19" s="1"/>
      <c r="K19" s="1"/>
      <c r="L19" s="1"/>
      <c r="M19" s="1">
        <v>18</v>
      </c>
      <c r="N19" s="1">
        <f t="shared" si="0"/>
        <v>36</v>
      </c>
      <c r="O19" s="1">
        <f t="shared" si="1"/>
        <v>3</v>
      </c>
      <c r="P19" s="1">
        <v>30</v>
      </c>
    </row>
    <row r="20" spans="1:16" x14ac:dyDescent="0.25">
      <c r="A20" s="1" t="s">
        <v>66</v>
      </c>
      <c r="B20" s="1"/>
      <c r="C20" s="1">
        <v>15</v>
      </c>
      <c r="D20" s="1"/>
      <c r="E20" s="1"/>
      <c r="F20" s="1"/>
      <c r="G20" s="1">
        <v>15</v>
      </c>
      <c r="H20" s="1"/>
      <c r="I20" s="1">
        <v>15</v>
      </c>
      <c r="J20" s="1"/>
      <c r="K20" s="1"/>
      <c r="L20" s="1"/>
      <c r="M20" s="1">
        <v>15</v>
      </c>
      <c r="N20" s="1">
        <f t="shared" si="0"/>
        <v>60</v>
      </c>
      <c r="O20" s="1">
        <f t="shared" si="1"/>
        <v>5</v>
      </c>
      <c r="P20" s="1">
        <v>6</v>
      </c>
    </row>
    <row r="21" spans="1:16" x14ac:dyDescent="0.25">
      <c r="A21" s="1" t="s">
        <v>233</v>
      </c>
      <c r="B21" s="1">
        <v>10</v>
      </c>
      <c r="C21" s="1">
        <v>10</v>
      </c>
      <c r="D21" s="1">
        <v>10</v>
      </c>
      <c r="E21" s="1">
        <v>10</v>
      </c>
      <c r="F21" s="1"/>
      <c r="G21" s="1">
        <v>20</v>
      </c>
      <c r="H21" s="1">
        <v>10</v>
      </c>
      <c r="I21" s="1">
        <v>10</v>
      </c>
      <c r="J21" s="1">
        <v>10</v>
      </c>
      <c r="K21" s="1">
        <v>20</v>
      </c>
      <c r="L21" s="1">
        <v>10</v>
      </c>
      <c r="M21" s="1">
        <v>10</v>
      </c>
      <c r="N21" s="1">
        <f t="shared" si="0"/>
        <v>130</v>
      </c>
      <c r="O21" s="1">
        <v>10.83</v>
      </c>
      <c r="P21" s="1">
        <v>6</v>
      </c>
    </row>
    <row r="22" spans="1:16" x14ac:dyDescent="0.25">
      <c r="A22" s="1" t="s">
        <v>234</v>
      </c>
      <c r="B22" s="1">
        <v>18</v>
      </c>
      <c r="C22" s="1">
        <v>14</v>
      </c>
      <c r="D22" s="1">
        <v>11</v>
      </c>
      <c r="E22" s="1">
        <v>22</v>
      </c>
      <c r="F22" s="1">
        <v>13</v>
      </c>
      <c r="G22" s="1">
        <v>20</v>
      </c>
      <c r="H22" s="1">
        <v>8</v>
      </c>
      <c r="I22" s="1">
        <v>11</v>
      </c>
      <c r="J22" s="1">
        <v>15</v>
      </c>
      <c r="K22" s="1">
        <v>27</v>
      </c>
      <c r="L22" s="1">
        <v>13</v>
      </c>
      <c r="M22" s="1">
        <v>10</v>
      </c>
      <c r="N22" s="1">
        <f t="shared" si="0"/>
        <v>182</v>
      </c>
      <c r="O22" s="1">
        <v>15.16</v>
      </c>
      <c r="P22" s="1">
        <v>18</v>
      </c>
    </row>
    <row r="23" spans="1:16" x14ac:dyDescent="0.25">
      <c r="A23" s="1" t="s">
        <v>235</v>
      </c>
      <c r="B23" s="1">
        <v>7</v>
      </c>
      <c r="C23" s="1">
        <v>9</v>
      </c>
      <c r="D23" s="1">
        <v>17</v>
      </c>
      <c r="E23" s="1">
        <v>13</v>
      </c>
      <c r="F23" s="1">
        <v>12</v>
      </c>
      <c r="G23" s="1">
        <v>16</v>
      </c>
      <c r="H23" s="1">
        <v>19</v>
      </c>
      <c r="I23" s="1">
        <v>12</v>
      </c>
      <c r="J23" s="1">
        <v>13</v>
      </c>
      <c r="K23" s="1">
        <v>12</v>
      </c>
      <c r="L23" s="1">
        <v>14</v>
      </c>
      <c r="M23" s="1">
        <v>19</v>
      </c>
      <c r="N23" s="1">
        <f t="shared" si="0"/>
        <v>163</v>
      </c>
      <c r="O23" s="1">
        <v>13.58</v>
      </c>
      <c r="P23" s="1">
        <v>9</v>
      </c>
    </row>
    <row r="24" spans="1:16" x14ac:dyDescent="0.25">
      <c r="A24" s="1" t="s">
        <v>236</v>
      </c>
      <c r="B24" s="1">
        <v>1</v>
      </c>
      <c r="C24" s="1"/>
      <c r="D24" s="1"/>
      <c r="E24" s="1">
        <v>3</v>
      </c>
      <c r="F24" s="1"/>
      <c r="G24" s="1">
        <v>6</v>
      </c>
      <c r="H24" s="1">
        <v>2</v>
      </c>
      <c r="I24" s="1"/>
      <c r="J24" s="1">
        <v>7</v>
      </c>
      <c r="K24" s="1"/>
      <c r="L24" s="1">
        <v>2</v>
      </c>
      <c r="M24" s="1">
        <v>4</v>
      </c>
      <c r="N24" s="1">
        <f t="shared" si="0"/>
        <v>25</v>
      </c>
      <c r="O24" s="1">
        <v>2.08</v>
      </c>
      <c r="P24" s="1">
        <v>24</v>
      </c>
    </row>
    <row r="25" spans="1:16" x14ac:dyDescent="0.25">
      <c r="A25" s="1" t="s">
        <v>237</v>
      </c>
      <c r="B25" s="1">
        <v>39</v>
      </c>
      <c r="C25" s="1">
        <v>31</v>
      </c>
      <c r="D25" s="1">
        <v>18</v>
      </c>
      <c r="E25" s="1">
        <v>46</v>
      </c>
      <c r="F25" s="1">
        <v>34</v>
      </c>
      <c r="G25" s="1">
        <v>30</v>
      </c>
      <c r="H25" s="1">
        <v>37</v>
      </c>
      <c r="I25" s="1">
        <v>36</v>
      </c>
      <c r="J25" s="1">
        <v>21</v>
      </c>
      <c r="K25" s="1">
        <v>33</v>
      </c>
      <c r="L25" s="1">
        <v>32</v>
      </c>
      <c r="M25" s="1">
        <v>46</v>
      </c>
      <c r="N25" s="1">
        <f t="shared" si="0"/>
        <v>403</v>
      </c>
      <c r="O25" s="1">
        <v>33.58</v>
      </c>
      <c r="P25" s="1">
        <v>24</v>
      </c>
    </row>
    <row r="26" spans="1:16" x14ac:dyDescent="0.25">
      <c r="A26" s="1" t="s">
        <v>53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>
        <f t="shared" si="0"/>
        <v>0</v>
      </c>
      <c r="O26" s="1">
        <f t="shared" si="1"/>
        <v>0</v>
      </c>
      <c r="P26" s="1"/>
    </row>
    <row r="27" spans="1:16" x14ac:dyDescent="0.25">
      <c r="A27" s="1" t="s">
        <v>238</v>
      </c>
      <c r="B27" s="1">
        <v>0.7</v>
      </c>
      <c r="C27" s="1">
        <v>0.7</v>
      </c>
      <c r="D27" s="1">
        <v>0.7</v>
      </c>
      <c r="E27" s="1">
        <v>0.7</v>
      </c>
      <c r="F27" s="1">
        <v>0.7</v>
      </c>
      <c r="G27" s="1">
        <v>0.7</v>
      </c>
      <c r="H27" s="1">
        <v>0.7</v>
      </c>
      <c r="I27" s="1">
        <v>0</v>
      </c>
      <c r="J27" s="1">
        <v>0.7</v>
      </c>
      <c r="K27" s="1">
        <v>0.7</v>
      </c>
      <c r="L27" s="1">
        <v>0.7</v>
      </c>
      <c r="M27" s="1">
        <v>0.7</v>
      </c>
      <c r="N27" s="1">
        <f t="shared" si="0"/>
        <v>7.7000000000000011</v>
      </c>
      <c r="O27" s="1">
        <v>0.64</v>
      </c>
      <c r="P27" s="1">
        <v>0.24</v>
      </c>
    </row>
    <row r="28" spans="1:16" x14ac:dyDescent="0.25">
      <c r="A28" s="1" t="s">
        <v>239</v>
      </c>
      <c r="B28" s="1"/>
      <c r="C28" s="1">
        <v>2</v>
      </c>
      <c r="D28" s="1"/>
      <c r="E28" s="1"/>
      <c r="F28" s="1"/>
      <c r="G28" s="1"/>
      <c r="H28" s="1"/>
      <c r="I28" s="1">
        <v>2</v>
      </c>
      <c r="J28" s="1"/>
      <c r="K28" s="1"/>
      <c r="L28" s="1"/>
      <c r="M28" s="1"/>
      <c r="N28" s="1">
        <f t="shared" si="0"/>
        <v>4</v>
      </c>
      <c r="O28" s="1">
        <v>0.33</v>
      </c>
      <c r="P28" s="1">
        <v>0.72</v>
      </c>
    </row>
    <row r="29" spans="1:16" x14ac:dyDescent="0.25">
      <c r="A29" s="1" t="s">
        <v>240</v>
      </c>
      <c r="B29" s="1">
        <v>1</v>
      </c>
      <c r="C29" s="1"/>
      <c r="D29" s="1"/>
      <c r="E29" s="1">
        <v>1</v>
      </c>
      <c r="F29" s="1"/>
      <c r="G29" s="1"/>
      <c r="H29" s="1">
        <v>1</v>
      </c>
      <c r="I29" s="1"/>
      <c r="J29" s="1">
        <v>1</v>
      </c>
      <c r="K29" s="1"/>
      <c r="L29" s="1"/>
      <c r="M29" s="1">
        <v>1</v>
      </c>
      <c r="N29" s="1">
        <f t="shared" si="0"/>
        <v>5</v>
      </c>
      <c r="O29" s="1">
        <v>0.42</v>
      </c>
      <c r="P29" s="1">
        <v>0.6</v>
      </c>
    </row>
    <row r="30" spans="1:16" x14ac:dyDescent="0.25">
      <c r="A30" s="1" t="s">
        <v>241</v>
      </c>
      <c r="B30" s="1">
        <v>8</v>
      </c>
      <c r="C30" s="1">
        <v>7</v>
      </c>
      <c r="D30" s="1">
        <v>6</v>
      </c>
      <c r="E30" s="1">
        <v>6</v>
      </c>
      <c r="F30" s="1">
        <v>8</v>
      </c>
      <c r="G30" s="1">
        <v>10</v>
      </c>
      <c r="H30" s="1">
        <v>7</v>
      </c>
      <c r="I30" s="1">
        <v>7</v>
      </c>
      <c r="J30" s="1">
        <v>6</v>
      </c>
      <c r="K30" s="1">
        <v>8</v>
      </c>
      <c r="L30" s="1">
        <v>9</v>
      </c>
      <c r="M30" s="1">
        <v>6</v>
      </c>
      <c r="N30" s="1">
        <f t="shared" si="0"/>
        <v>88</v>
      </c>
      <c r="O30" s="1">
        <v>7.35</v>
      </c>
      <c r="P30" s="1">
        <v>3</v>
      </c>
    </row>
    <row r="31" spans="1:16" x14ac:dyDescent="0.25">
      <c r="A31" s="1" t="s">
        <v>244</v>
      </c>
      <c r="B31" s="1">
        <v>8</v>
      </c>
      <c r="C31" s="1">
        <v>9</v>
      </c>
      <c r="D31" s="1"/>
      <c r="E31" s="1">
        <v>10</v>
      </c>
      <c r="F31" s="1">
        <v>3</v>
      </c>
      <c r="G31" s="1">
        <v>10</v>
      </c>
      <c r="H31" s="1">
        <v>4</v>
      </c>
      <c r="I31" s="1">
        <v>8</v>
      </c>
      <c r="J31" s="1">
        <v>6</v>
      </c>
      <c r="K31" s="1"/>
      <c r="L31" s="1">
        <v>15</v>
      </c>
      <c r="M31" s="1">
        <v>4</v>
      </c>
      <c r="N31" s="1">
        <f t="shared" si="0"/>
        <v>77</v>
      </c>
      <c r="O31" s="1">
        <v>6.45</v>
      </c>
      <c r="P31" s="1"/>
    </row>
    <row r="32" spans="1:16" x14ac:dyDescent="0.25">
      <c r="A32" s="1" t="s">
        <v>245</v>
      </c>
      <c r="B32" s="1"/>
      <c r="C32" s="1">
        <v>0</v>
      </c>
      <c r="D32" s="1"/>
      <c r="E32" s="1"/>
      <c r="F32" s="1">
        <v>24</v>
      </c>
      <c r="G32" s="1"/>
      <c r="H32" s="1"/>
      <c r="I32" s="1">
        <v>24</v>
      </c>
      <c r="J32" s="1"/>
      <c r="K32" s="1">
        <v>24</v>
      </c>
      <c r="L32" s="1"/>
      <c r="M32" s="1"/>
      <c r="N32" s="1">
        <f t="shared" si="0"/>
        <v>72</v>
      </c>
      <c r="O32" s="1">
        <f t="shared" si="1"/>
        <v>6</v>
      </c>
      <c r="P32" s="1"/>
    </row>
    <row r="33" spans="1:16" x14ac:dyDescent="0.25">
      <c r="A33" s="1" t="s">
        <v>246</v>
      </c>
      <c r="B33" s="1"/>
      <c r="C33" s="1"/>
      <c r="D33" s="1"/>
      <c r="E33" s="1"/>
      <c r="F33" s="1"/>
      <c r="G33" s="1"/>
      <c r="H33" s="1"/>
      <c r="I33" s="1"/>
      <c r="J33" s="1">
        <v>25</v>
      </c>
      <c r="K33" s="1"/>
      <c r="L33" s="1"/>
      <c r="M33" s="1"/>
      <c r="N33" s="1">
        <f t="shared" si="0"/>
        <v>25</v>
      </c>
      <c r="O33" s="1">
        <v>2.08</v>
      </c>
      <c r="P33" s="1"/>
    </row>
    <row r="36" spans="1:16" ht="30" x14ac:dyDescent="0.25">
      <c r="A36" s="26" t="s">
        <v>243</v>
      </c>
      <c r="B36" s="26" t="s">
        <v>85</v>
      </c>
      <c r="C36" s="26" t="s">
        <v>86</v>
      </c>
      <c r="D36" s="26" t="s">
        <v>87</v>
      </c>
      <c r="E36" s="26" t="s">
        <v>88</v>
      </c>
      <c r="F36" s="26" t="s">
        <v>89</v>
      </c>
      <c r="G36" s="26" t="s">
        <v>90</v>
      </c>
      <c r="H36" s="26" t="s">
        <v>91</v>
      </c>
      <c r="I36" s="26" t="s">
        <v>92</v>
      </c>
      <c r="J36" s="26" t="s">
        <v>93</v>
      </c>
      <c r="K36" s="26" t="s">
        <v>94</v>
      </c>
      <c r="L36" s="26" t="s">
        <v>95</v>
      </c>
      <c r="M36" s="26" t="s">
        <v>96</v>
      </c>
      <c r="N36" s="1" t="s">
        <v>97</v>
      </c>
      <c r="O36" s="3" t="s">
        <v>250</v>
      </c>
      <c r="P36" s="1" t="s">
        <v>251</v>
      </c>
    </row>
    <row r="37" spans="1:16" x14ac:dyDescent="0.25">
      <c r="A37" s="1" t="s">
        <v>217</v>
      </c>
      <c r="B37" s="1">
        <v>60</v>
      </c>
      <c r="C37" s="1">
        <v>60</v>
      </c>
      <c r="D37" s="1">
        <v>60</v>
      </c>
      <c r="E37" s="1">
        <v>60</v>
      </c>
      <c r="F37" s="1">
        <v>60</v>
      </c>
      <c r="G37" s="1">
        <v>60</v>
      </c>
      <c r="H37" s="1">
        <v>60</v>
      </c>
      <c r="I37" s="1">
        <v>60</v>
      </c>
      <c r="J37" s="1">
        <v>60</v>
      </c>
      <c r="K37" s="1">
        <v>60</v>
      </c>
      <c r="L37" s="1">
        <v>60</v>
      </c>
      <c r="M37" s="1">
        <v>60</v>
      </c>
      <c r="N37" s="1">
        <f>B37+C37+D37+E37+F37+G37+H37+I37+J37+K37+L37+M37</f>
        <v>720</v>
      </c>
      <c r="O37" s="1">
        <f>N37/12</f>
        <v>60</v>
      </c>
      <c r="P37" s="1">
        <v>72</v>
      </c>
    </row>
    <row r="38" spans="1:16" x14ac:dyDescent="0.25">
      <c r="A38" s="1" t="s">
        <v>218</v>
      </c>
      <c r="B38" s="1">
        <v>78</v>
      </c>
      <c r="C38" s="1">
        <v>72</v>
      </c>
      <c r="D38" s="1">
        <v>60</v>
      </c>
      <c r="E38" s="1">
        <v>60</v>
      </c>
      <c r="F38" s="1">
        <v>65</v>
      </c>
      <c r="G38" s="1">
        <v>60</v>
      </c>
      <c r="H38" s="1">
        <v>60</v>
      </c>
      <c r="I38" s="1">
        <v>60</v>
      </c>
      <c r="J38" s="1">
        <v>60</v>
      </c>
      <c r="K38" s="1">
        <v>60</v>
      </c>
      <c r="L38" s="1">
        <v>65</v>
      </c>
      <c r="M38" s="1">
        <v>60</v>
      </c>
      <c r="N38" s="1">
        <f t="shared" ref="N38:N67" si="2">B38+C38+D38+E38+F38+G38+H38+I38+J38+K38+L38+M38</f>
        <v>760</v>
      </c>
      <c r="O38" s="1">
        <v>63.33</v>
      </c>
      <c r="P38" s="1">
        <v>120</v>
      </c>
    </row>
    <row r="39" spans="1:16" x14ac:dyDescent="0.25">
      <c r="A39" s="1" t="s">
        <v>219</v>
      </c>
      <c r="B39" s="1">
        <v>41</v>
      </c>
      <c r="C39" s="1">
        <v>8</v>
      </c>
      <c r="D39" s="1"/>
      <c r="E39" s="1">
        <v>38</v>
      </c>
      <c r="F39" s="1">
        <v>1</v>
      </c>
      <c r="G39" s="1">
        <v>37</v>
      </c>
      <c r="H39" s="1">
        <v>32</v>
      </c>
      <c r="I39" s="1"/>
      <c r="J39" s="1">
        <v>70</v>
      </c>
      <c r="K39" s="1">
        <v>9</v>
      </c>
      <c r="L39" s="1">
        <v>9</v>
      </c>
      <c r="M39" s="1">
        <v>35</v>
      </c>
      <c r="N39" s="1">
        <f t="shared" si="2"/>
        <v>280</v>
      </c>
      <c r="O39" s="1">
        <v>23.33</v>
      </c>
      <c r="P39" s="1">
        <v>12</v>
      </c>
    </row>
    <row r="40" spans="1:16" x14ac:dyDescent="0.25">
      <c r="A40" s="1" t="s">
        <v>220</v>
      </c>
      <c r="B40" s="1">
        <v>30</v>
      </c>
      <c r="C40" s="1">
        <v>63</v>
      </c>
      <c r="D40" s="1">
        <v>61</v>
      </c>
      <c r="E40" s="1">
        <v>51</v>
      </c>
      <c r="F40" s="1">
        <v>18</v>
      </c>
      <c r="G40" s="1">
        <v>63</v>
      </c>
      <c r="H40" s="1">
        <v>75</v>
      </c>
      <c r="I40" s="1">
        <v>18</v>
      </c>
      <c r="J40" s="1">
        <v>30</v>
      </c>
      <c r="K40" s="1">
        <v>71</v>
      </c>
      <c r="L40" s="1">
        <v>60</v>
      </c>
      <c r="M40" s="1">
        <v>48</v>
      </c>
      <c r="N40" s="1">
        <f t="shared" si="2"/>
        <v>588</v>
      </c>
      <c r="O40" s="1">
        <f t="shared" ref="O40:O66" si="3">N40/12</f>
        <v>49</v>
      </c>
      <c r="P40" s="1">
        <v>30</v>
      </c>
    </row>
    <row r="41" spans="1:16" x14ac:dyDescent="0.25">
      <c r="A41" s="1" t="s">
        <v>221</v>
      </c>
      <c r="B41" s="1">
        <v>65</v>
      </c>
      <c r="C41" s="1"/>
      <c r="D41" s="1">
        <v>26</v>
      </c>
      <c r="E41" s="1"/>
      <c r="F41" s="1">
        <v>65</v>
      </c>
      <c r="G41" s="1"/>
      <c r="H41" s="1"/>
      <c r="I41" s="1">
        <v>65</v>
      </c>
      <c r="J41" s="1"/>
      <c r="K41" s="1">
        <v>26</v>
      </c>
      <c r="L41" s="1">
        <v>65</v>
      </c>
      <c r="M41" s="1"/>
      <c r="N41" s="1">
        <f t="shared" si="2"/>
        <v>312</v>
      </c>
      <c r="O41" s="1">
        <f t="shared" si="3"/>
        <v>26</v>
      </c>
      <c r="P41" s="1">
        <v>12</v>
      </c>
    </row>
    <row r="42" spans="1:16" x14ac:dyDescent="0.25">
      <c r="A42" s="1" t="s">
        <v>222</v>
      </c>
      <c r="B42" s="1">
        <v>35</v>
      </c>
      <c r="C42" s="1">
        <v>217</v>
      </c>
      <c r="D42" s="1">
        <v>352</v>
      </c>
      <c r="E42" s="1">
        <v>203</v>
      </c>
      <c r="F42" s="1">
        <v>262</v>
      </c>
      <c r="G42" s="1">
        <v>352</v>
      </c>
      <c r="H42" s="1">
        <v>292</v>
      </c>
      <c r="I42" s="1">
        <v>35</v>
      </c>
      <c r="J42" s="1">
        <v>162</v>
      </c>
      <c r="K42" s="1">
        <v>352</v>
      </c>
      <c r="L42" s="1">
        <v>50</v>
      </c>
      <c r="M42" s="1">
        <v>292</v>
      </c>
      <c r="N42" s="1">
        <f t="shared" si="2"/>
        <v>2604</v>
      </c>
      <c r="O42" s="1">
        <f t="shared" si="3"/>
        <v>217</v>
      </c>
      <c r="P42" s="1">
        <v>150</v>
      </c>
    </row>
    <row r="43" spans="1:16" x14ac:dyDescent="0.25">
      <c r="A43" s="1" t="s">
        <v>223</v>
      </c>
      <c r="B43" s="1">
        <v>224</v>
      </c>
      <c r="C43" s="1">
        <v>271</v>
      </c>
      <c r="D43" s="1">
        <v>274</v>
      </c>
      <c r="E43" s="1">
        <v>281</v>
      </c>
      <c r="F43" s="1">
        <v>328</v>
      </c>
      <c r="G43" s="1">
        <v>172</v>
      </c>
      <c r="H43" s="1">
        <v>186</v>
      </c>
      <c r="I43" s="1">
        <v>416</v>
      </c>
      <c r="J43" s="1">
        <v>266</v>
      </c>
      <c r="K43" s="1">
        <v>240</v>
      </c>
      <c r="L43" s="1">
        <v>325</v>
      </c>
      <c r="M43" s="1">
        <v>186</v>
      </c>
      <c r="N43" s="1">
        <f t="shared" si="2"/>
        <v>3169</v>
      </c>
      <c r="O43" s="1">
        <v>264.08</v>
      </c>
      <c r="P43" s="1">
        <v>240</v>
      </c>
    </row>
    <row r="44" spans="1:16" x14ac:dyDescent="0.25">
      <c r="A44" s="1" t="s">
        <v>224</v>
      </c>
      <c r="B44" s="1">
        <v>200</v>
      </c>
      <c r="C44" s="1"/>
      <c r="D44" s="1"/>
      <c r="E44" s="1">
        <v>200</v>
      </c>
      <c r="F44" s="1">
        <v>30</v>
      </c>
      <c r="G44" s="1">
        <v>51</v>
      </c>
      <c r="H44" s="1"/>
      <c r="I44" s="1"/>
      <c r="J44" s="1">
        <v>200</v>
      </c>
      <c r="K44" s="1">
        <v>30</v>
      </c>
      <c r="L44" s="1"/>
      <c r="M44" s="1"/>
      <c r="N44" s="1">
        <f t="shared" si="2"/>
        <v>711</v>
      </c>
      <c r="O44" s="1">
        <f t="shared" si="3"/>
        <v>59.25</v>
      </c>
      <c r="P44" s="1">
        <v>120</v>
      </c>
    </row>
    <row r="45" spans="1:16" x14ac:dyDescent="0.25">
      <c r="A45" s="1" t="s">
        <v>225</v>
      </c>
      <c r="B45" s="1">
        <v>18</v>
      </c>
      <c r="C45" s="1"/>
      <c r="D45" s="1"/>
      <c r="E45" s="1">
        <v>18</v>
      </c>
      <c r="F45" s="1"/>
      <c r="G45" s="1"/>
      <c r="H45" s="1">
        <v>18</v>
      </c>
      <c r="I45" s="1"/>
      <c r="J45" s="1"/>
      <c r="K45" s="1">
        <v>18</v>
      </c>
      <c r="L45" s="1">
        <v>12</v>
      </c>
      <c r="M45" s="1">
        <v>18</v>
      </c>
      <c r="N45" s="1">
        <f t="shared" si="2"/>
        <v>102</v>
      </c>
      <c r="O45" s="1">
        <f t="shared" si="3"/>
        <v>8.5</v>
      </c>
      <c r="P45" s="1">
        <v>12</v>
      </c>
    </row>
    <row r="46" spans="1:16" x14ac:dyDescent="0.25">
      <c r="A46" s="1" t="s">
        <v>83</v>
      </c>
      <c r="B46" s="1"/>
      <c r="C46" s="1"/>
      <c r="D46" s="1">
        <v>200</v>
      </c>
      <c r="E46" s="1"/>
      <c r="F46" s="1"/>
      <c r="G46" s="1"/>
      <c r="H46" s="1"/>
      <c r="I46" s="1"/>
      <c r="J46" s="1">
        <v>200</v>
      </c>
      <c r="K46" s="1"/>
      <c r="L46" s="1"/>
      <c r="M46" s="1"/>
      <c r="N46" s="1">
        <f t="shared" si="2"/>
        <v>400</v>
      </c>
      <c r="O46" s="1">
        <v>33.33</v>
      </c>
      <c r="P46" s="1">
        <v>120</v>
      </c>
    </row>
    <row r="47" spans="1:16" x14ac:dyDescent="0.25">
      <c r="A47" s="1" t="s">
        <v>226</v>
      </c>
      <c r="B47" s="1">
        <v>157</v>
      </c>
      <c r="C47" s="1">
        <v>145</v>
      </c>
      <c r="D47" s="1">
        <v>128</v>
      </c>
      <c r="E47" s="1">
        <v>134</v>
      </c>
      <c r="F47" s="1">
        <v>118</v>
      </c>
      <c r="G47" s="1">
        <v>134</v>
      </c>
      <c r="H47" s="1">
        <v>145</v>
      </c>
      <c r="I47" s="1">
        <v>102</v>
      </c>
      <c r="J47" s="1">
        <v>134</v>
      </c>
      <c r="K47" s="1">
        <v>118</v>
      </c>
      <c r="L47" s="1">
        <v>134</v>
      </c>
      <c r="M47" s="1">
        <v>145</v>
      </c>
      <c r="N47" s="1">
        <f t="shared" si="2"/>
        <v>1594</v>
      </c>
      <c r="O47" s="1">
        <v>132.80000000000001</v>
      </c>
      <c r="P47" s="1">
        <v>63</v>
      </c>
    </row>
    <row r="48" spans="1:16" x14ac:dyDescent="0.25">
      <c r="A48" s="1" t="s">
        <v>227</v>
      </c>
      <c r="B48" s="1"/>
      <c r="C48" s="1"/>
      <c r="D48" s="1">
        <v>133</v>
      </c>
      <c r="E48" s="1"/>
      <c r="F48" s="1">
        <v>128</v>
      </c>
      <c r="G48" s="1"/>
      <c r="H48" s="1"/>
      <c r="I48" s="1">
        <v>133</v>
      </c>
      <c r="J48" s="1"/>
      <c r="K48" s="1"/>
      <c r="L48" s="1">
        <v>128</v>
      </c>
      <c r="M48" s="1"/>
      <c r="N48" s="1">
        <f t="shared" si="2"/>
        <v>522</v>
      </c>
      <c r="O48" s="1">
        <f t="shared" si="3"/>
        <v>43.5</v>
      </c>
      <c r="P48" s="1">
        <v>45.6</v>
      </c>
    </row>
    <row r="49" spans="1:16" x14ac:dyDescent="0.25">
      <c r="A49" s="1" t="s">
        <v>228</v>
      </c>
      <c r="B49" s="1"/>
      <c r="C49" s="1">
        <v>128</v>
      </c>
      <c r="D49" s="1"/>
      <c r="E49" s="1"/>
      <c r="F49" s="1"/>
      <c r="G49" s="1">
        <v>165</v>
      </c>
      <c r="H49" s="1"/>
      <c r="I49" s="1"/>
      <c r="J49" s="1"/>
      <c r="K49" s="1">
        <v>165</v>
      </c>
      <c r="L49" s="1"/>
      <c r="M49" s="1"/>
      <c r="N49" s="1">
        <f t="shared" si="2"/>
        <v>458</v>
      </c>
      <c r="O49" s="1">
        <v>38.159999999999997</v>
      </c>
      <c r="P49" s="1">
        <v>48</v>
      </c>
    </row>
    <row r="50" spans="1:16" x14ac:dyDescent="0.25">
      <c r="A50" s="1" t="s">
        <v>229</v>
      </c>
      <c r="B50" s="1"/>
      <c r="C50" s="1"/>
      <c r="D50" s="1"/>
      <c r="E50" s="1"/>
      <c r="F50" s="1"/>
      <c r="G50" s="1"/>
      <c r="H50" s="1">
        <v>104</v>
      </c>
      <c r="I50" s="1"/>
      <c r="J50" s="1"/>
      <c r="K50" s="1"/>
      <c r="L50" s="1"/>
      <c r="M50" s="1"/>
      <c r="N50" s="1">
        <f t="shared" si="2"/>
        <v>104</v>
      </c>
      <c r="O50" s="1">
        <v>8.66</v>
      </c>
      <c r="P50" s="1">
        <v>12</v>
      </c>
    </row>
    <row r="51" spans="1:16" x14ac:dyDescent="0.25">
      <c r="A51" s="1" t="s">
        <v>230</v>
      </c>
      <c r="B51" s="1">
        <v>150</v>
      </c>
      <c r="C51" s="1">
        <v>150</v>
      </c>
      <c r="D51" s="1">
        <v>29</v>
      </c>
      <c r="E51" s="1">
        <v>150</v>
      </c>
      <c r="F51" s="1">
        <v>29</v>
      </c>
      <c r="G51" s="1">
        <v>29</v>
      </c>
      <c r="H51" s="1">
        <v>10</v>
      </c>
      <c r="I51" s="1">
        <v>150</v>
      </c>
      <c r="J51" s="1">
        <v>150</v>
      </c>
      <c r="K51" s="1">
        <v>29</v>
      </c>
      <c r="L51" s="1">
        <v>10</v>
      </c>
      <c r="M51" s="1">
        <v>150</v>
      </c>
      <c r="N51" s="1">
        <f t="shared" si="2"/>
        <v>1036</v>
      </c>
      <c r="O51" s="1">
        <v>86.33</v>
      </c>
      <c r="P51" s="1">
        <v>180</v>
      </c>
    </row>
    <row r="52" spans="1:16" x14ac:dyDescent="0.25">
      <c r="A52" s="1" t="s">
        <v>231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>
        <f t="shared" si="2"/>
        <v>0</v>
      </c>
      <c r="O52" s="1">
        <f t="shared" si="3"/>
        <v>0</v>
      </c>
      <c r="P52" s="1">
        <v>108</v>
      </c>
    </row>
    <row r="53" spans="1:16" x14ac:dyDescent="0.25">
      <c r="A53" s="1" t="s">
        <v>232</v>
      </c>
      <c r="B53" s="1"/>
      <c r="C53" s="1"/>
      <c r="D53" s="1"/>
      <c r="E53" s="1">
        <v>18</v>
      </c>
      <c r="F53" s="1"/>
      <c r="G53" s="1"/>
      <c r="H53" s="1"/>
      <c r="I53" s="1"/>
      <c r="J53" s="1"/>
      <c r="K53" s="1"/>
      <c r="L53" s="1"/>
      <c r="M53" s="1">
        <v>18</v>
      </c>
      <c r="N53" s="1">
        <f t="shared" si="2"/>
        <v>36</v>
      </c>
      <c r="O53" s="1">
        <f t="shared" si="3"/>
        <v>3</v>
      </c>
      <c r="P53" s="1">
        <v>36</v>
      </c>
    </row>
    <row r="54" spans="1:16" x14ac:dyDescent="0.25">
      <c r="A54" s="1" t="s">
        <v>66</v>
      </c>
      <c r="B54" s="1"/>
      <c r="C54" s="1">
        <v>15</v>
      </c>
      <c r="D54" s="1"/>
      <c r="E54" s="1"/>
      <c r="F54" s="1"/>
      <c r="G54" s="1">
        <v>15</v>
      </c>
      <c r="H54" s="1"/>
      <c r="I54" s="1">
        <v>15</v>
      </c>
      <c r="J54" s="1"/>
      <c r="K54" s="1"/>
      <c r="L54" s="1"/>
      <c r="M54" s="1">
        <v>15</v>
      </c>
      <c r="N54" s="1">
        <f t="shared" si="2"/>
        <v>60</v>
      </c>
      <c r="O54" s="1">
        <f t="shared" si="3"/>
        <v>5</v>
      </c>
      <c r="P54" s="1">
        <v>7.2</v>
      </c>
    </row>
    <row r="55" spans="1:16" x14ac:dyDescent="0.25">
      <c r="A55" s="1" t="s">
        <v>233</v>
      </c>
      <c r="B55" s="1">
        <v>10</v>
      </c>
      <c r="C55" s="1">
        <v>10</v>
      </c>
      <c r="D55" s="1">
        <v>10</v>
      </c>
      <c r="E55" s="1">
        <v>10</v>
      </c>
      <c r="F55" s="1"/>
      <c r="G55" s="1">
        <v>20</v>
      </c>
      <c r="H55" s="1">
        <v>10</v>
      </c>
      <c r="I55" s="1">
        <v>10</v>
      </c>
      <c r="J55" s="1">
        <v>10</v>
      </c>
      <c r="K55" s="1">
        <v>20</v>
      </c>
      <c r="L55" s="1">
        <v>10</v>
      </c>
      <c r="M55" s="1">
        <v>10</v>
      </c>
      <c r="N55" s="1">
        <f t="shared" si="2"/>
        <v>130</v>
      </c>
      <c r="O55" s="1">
        <v>10.83</v>
      </c>
      <c r="P55" s="1">
        <v>6</v>
      </c>
    </row>
    <row r="56" spans="1:16" x14ac:dyDescent="0.25">
      <c r="A56" s="1" t="s">
        <v>234</v>
      </c>
      <c r="B56" s="1">
        <v>20</v>
      </c>
      <c r="C56" s="1">
        <v>16</v>
      </c>
      <c r="D56" s="1">
        <v>13</v>
      </c>
      <c r="E56" s="1">
        <v>16</v>
      </c>
      <c r="F56" s="1">
        <v>23</v>
      </c>
      <c r="G56" s="1">
        <v>24</v>
      </c>
      <c r="H56" s="1">
        <v>10</v>
      </c>
      <c r="I56" s="1">
        <v>13</v>
      </c>
      <c r="J56" s="1">
        <v>16</v>
      </c>
      <c r="K56" s="1">
        <v>31</v>
      </c>
      <c r="L56" s="1">
        <v>16</v>
      </c>
      <c r="M56" s="1">
        <v>10</v>
      </c>
      <c r="N56" s="1">
        <f t="shared" si="2"/>
        <v>208</v>
      </c>
      <c r="O56" s="1">
        <v>17.329999999999998</v>
      </c>
      <c r="P56" s="1">
        <v>3</v>
      </c>
    </row>
    <row r="57" spans="1:16" x14ac:dyDescent="0.25">
      <c r="A57" s="1" t="s">
        <v>235</v>
      </c>
      <c r="B57" s="1">
        <v>8</v>
      </c>
      <c r="C57" s="1">
        <v>13</v>
      </c>
      <c r="D57" s="1">
        <v>22</v>
      </c>
      <c r="E57" s="1">
        <v>17</v>
      </c>
      <c r="F57" s="1">
        <v>16</v>
      </c>
      <c r="G57" s="1">
        <v>20</v>
      </c>
      <c r="H57" s="1">
        <v>23</v>
      </c>
      <c r="I57" s="1">
        <v>17</v>
      </c>
      <c r="J57" s="1">
        <v>17</v>
      </c>
      <c r="K57" s="1">
        <v>16</v>
      </c>
      <c r="L57" s="1">
        <v>20</v>
      </c>
      <c r="M57" s="1">
        <v>20</v>
      </c>
      <c r="N57" s="1">
        <f t="shared" si="2"/>
        <v>209</v>
      </c>
      <c r="O57" s="1">
        <v>17.41</v>
      </c>
      <c r="P57" s="1">
        <v>10.8</v>
      </c>
    </row>
    <row r="58" spans="1:16" x14ac:dyDescent="0.25">
      <c r="A58" s="1" t="s">
        <v>236</v>
      </c>
      <c r="B58" s="1">
        <v>1</v>
      </c>
      <c r="C58" s="1">
        <v>5</v>
      </c>
      <c r="D58" s="1"/>
      <c r="E58" s="1">
        <v>3</v>
      </c>
      <c r="F58" s="1">
        <v>4</v>
      </c>
      <c r="G58" s="1">
        <v>6</v>
      </c>
      <c r="H58" s="1">
        <v>2</v>
      </c>
      <c r="I58" s="1"/>
      <c r="J58" s="1">
        <v>7</v>
      </c>
      <c r="K58" s="1"/>
      <c r="L58" s="1">
        <v>2</v>
      </c>
      <c r="M58" s="1">
        <v>4</v>
      </c>
      <c r="N58" s="1">
        <f t="shared" si="2"/>
        <v>34</v>
      </c>
      <c r="O58" s="1">
        <v>2.83</v>
      </c>
      <c r="P58" s="1">
        <v>24</v>
      </c>
    </row>
    <row r="59" spans="1:16" x14ac:dyDescent="0.25">
      <c r="A59" s="1" t="s">
        <v>237</v>
      </c>
      <c r="B59" s="1">
        <v>39</v>
      </c>
      <c r="C59" s="1">
        <v>32</v>
      </c>
      <c r="D59" s="1">
        <v>21</v>
      </c>
      <c r="E59" s="1">
        <v>47</v>
      </c>
      <c r="F59" s="1">
        <v>36</v>
      </c>
      <c r="G59" s="1">
        <v>30</v>
      </c>
      <c r="H59" s="1">
        <v>40</v>
      </c>
      <c r="I59" s="1">
        <v>37</v>
      </c>
      <c r="J59" s="1">
        <v>21</v>
      </c>
      <c r="K59" s="1">
        <v>35</v>
      </c>
      <c r="L59" s="1">
        <v>34</v>
      </c>
      <c r="M59" s="1">
        <v>49</v>
      </c>
      <c r="N59" s="1">
        <f t="shared" si="2"/>
        <v>421</v>
      </c>
      <c r="O59" s="1">
        <v>35.08</v>
      </c>
      <c r="P59" s="1">
        <v>27</v>
      </c>
    </row>
    <row r="60" spans="1:16" x14ac:dyDescent="0.25">
      <c r="A60" s="1" t="s">
        <v>53</v>
      </c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>
        <f t="shared" si="2"/>
        <v>0</v>
      </c>
      <c r="O60" s="1">
        <f t="shared" si="3"/>
        <v>0</v>
      </c>
      <c r="P60" s="1">
        <v>9</v>
      </c>
    </row>
    <row r="61" spans="1:16" x14ac:dyDescent="0.25">
      <c r="A61" s="1" t="s">
        <v>238</v>
      </c>
      <c r="B61" s="1">
        <v>0.7</v>
      </c>
      <c r="C61" s="1">
        <v>0.7</v>
      </c>
      <c r="D61" s="1">
        <v>0.7</v>
      </c>
      <c r="E61" s="1">
        <v>0.7</v>
      </c>
      <c r="F61" s="1">
        <v>0.7</v>
      </c>
      <c r="G61" s="1">
        <v>0.7</v>
      </c>
      <c r="H61" s="1">
        <v>0.7</v>
      </c>
      <c r="I61" s="1">
        <v>0</v>
      </c>
      <c r="J61" s="1">
        <v>0.7</v>
      </c>
      <c r="K61" s="1">
        <v>0.7</v>
      </c>
      <c r="L61" s="1">
        <v>0.7</v>
      </c>
      <c r="M61" s="1">
        <v>0.7</v>
      </c>
      <c r="N61" s="1">
        <f t="shared" si="2"/>
        <v>7.7000000000000011</v>
      </c>
      <c r="O61" s="1">
        <v>0.64</v>
      </c>
      <c r="P61" s="1">
        <v>0.24</v>
      </c>
    </row>
    <row r="62" spans="1:16" x14ac:dyDescent="0.25">
      <c r="A62" s="1" t="s">
        <v>239</v>
      </c>
      <c r="B62" s="1"/>
      <c r="C62" s="1">
        <v>2</v>
      </c>
      <c r="D62" s="1"/>
      <c r="E62" s="1"/>
      <c r="F62" s="1"/>
      <c r="G62" s="1"/>
      <c r="H62" s="1"/>
      <c r="I62" s="1">
        <v>2</v>
      </c>
      <c r="J62" s="1"/>
      <c r="K62" s="1"/>
      <c r="L62" s="1"/>
      <c r="M62" s="1"/>
      <c r="N62" s="1">
        <f t="shared" si="2"/>
        <v>4</v>
      </c>
      <c r="O62" s="1">
        <v>0.33</v>
      </c>
      <c r="P62" s="1">
        <v>0.72</v>
      </c>
    </row>
    <row r="63" spans="1:16" x14ac:dyDescent="0.25">
      <c r="A63" s="1" t="s">
        <v>240</v>
      </c>
      <c r="B63" s="1">
        <v>1</v>
      </c>
      <c r="C63" s="1"/>
      <c r="D63" s="1"/>
      <c r="E63" s="1">
        <v>1</v>
      </c>
      <c r="F63" s="1"/>
      <c r="G63" s="1"/>
      <c r="H63" s="1">
        <v>1</v>
      </c>
      <c r="I63" s="1"/>
      <c r="J63" s="1">
        <v>1</v>
      </c>
      <c r="K63" s="1"/>
      <c r="L63" s="1"/>
      <c r="M63" s="1">
        <v>1</v>
      </c>
      <c r="N63" s="1">
        <f t="shared" si="2"/>
        <v>5</v>
      </c>
      <c r="O63" s="1">
        <v>0.42</v>
      </c>
      <c r="P63" s="1">
        <v>1.2</v>
      </c>
    </row>
    <row r="64" spans="1:16" x14ac:dyDescent="0.25">
      <c r="A64" s="1" t="s">
        <v>241</v>
      </c>
      <c r="B64" s="1">
        <v>8</v>
      </c>
      <c r="C64" s="1">
        <v>7</v>
      </c>
      <c r="D64" s="1">
        <v>6</v>
      </c>
      <c r="E64" s="1">
        <v>6</v>
      </c>
      <c r="F64" s="1">
        <v>8</v>
      </c>
      <c r="G64" s="1">
        <v>10</v>
      </c>
      <c r="H64" s="1">
        <v>7</v>
      </c>
      <c r="I64" s="1">
        <v>7</v>
      </c>
      <c r="J64" s="1">
        <v>6</v>
      </c>
      <c r="K64" s="1">
        <v>8</v>
      </c>
      <c r="L64" s="1">
        <v>10</v>
      </c>
      <c r="M64" s="1">
        <v>6</v>
      </c>
      <c r="N64" s="1">
        <f t="shared" si="2"/>
        <v>89</v>
      </c>
      <c r="O64" s="1">
        <v>7.41</v>
      </c>
      <c r="P64" s="1">
        <v>4.2</v>
      </c>
    </row>
    <row r="65" spans="1:16" x14ac:dyDescent="0.25">
      <c r="A65" s="1" t="s">
        <v>244</v>
      </c>
      <c r="B65" s="1">
        <v>8</v>
      </c>
      <c r="C65" s="1">
        <v>9</v>
      </c>
      <c r="D65" s="1"/>
      <c r="E65" s="1">
        <v>11</v>
      </c>
      <c r="F65" s="1">
        <v>4</v>
      </c>
      <c r="G65" s="1">
        <v>10</v>
      </c>
      <c r="H65" s="1">
        <v>4</v>
      </c>
      <c r="I65" s="1">
        <v>8</v>
      </c>
      <c r="J65" s="1">
        <v>7</v>
      </c>
      <c r="K65" s="1"/>
      <c r="L65" s="1">
        <v>15</v>
      </c>
      <c r="M65" s="1">
        <v>4</v>
      </c>
      <c r="N65" s="1">
        <f t="shared" si="2"/>
        <v>80</v>
      </c>
      <c r="O65" s="1">
        <v>6.66</v>
      </c>
      <c r="P65" s="1"/>
    </row>
    <row r="66" spans="1:16" x14ac:dyDescent="0.25">
      <c r="A66" s="1" t="s">
        <v>245</v>
      </c>
      <c r="B66" s="1"/>
      <c r="C66" s="1"/>
      <c r="D66" s="1"/>
      <c r="E66" s="1"/>
      <c r="F66" s="1">
        <v>24</v>
      </c>
      <c r="G66" s="1"/>
      <c r="H66" s="1"/>
      <c r="I66" s="1">
        <v>24</v>
      </c>
      <c r="J66" s="1"/>
      <c r="K66" s="1"/>
      <c r="L66" s="1">
        <v>24</v>
      </c>
      <c r="M66" s="1"/>
      <c r="N66" s="1">
        <f t="shared" si="2"/>
        <v>72</v>
      </c>
      <c r="O66" s="1">
        <f t="shared" si="3"/>
        <v>6</v>
      </c>
      <c r="P66" s="1"/>
    </row>
    <row r="67" spans="1:16" x14ac:dyDescent="0.25">
      <c r="A67" s="1" t="s">
        <v>246</v>
      </c>
      <c r="B67" s="1"/>
      <c r="C67" s="1"/>
      <c r="D67" s="1"/>
      <c r="E67" s="1"/>
      <c r="F67" s="1"/>
      <c r="G67" s="1"/>
      <c r="H67" s="1"/>
      <c r="I67" s="1"/>
      <c r="J67" s="1">
        <v>25</v>
      </c>
      <c r="K67" s="1"/>
      <c r="L67" s="1"/>
      <c r="M67" s="1"/>
      <c r="N67" s="1">
        <f t="shared" si="2"/>
        <v>25</v>
      </c>
      <c r="O67" s="1">
        <v>2.08</v>
      </c>
      <c r="P67" s="1"/>
    </row>
  </sheetData>
  <pageMargins left="0.7" right="0.7" top="0.75" bottom="0.75" header="0.3" footer="0.3"/>
  <pageSetup paperSize="9" scale="74" fitToHeight="0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4"/>
  <sheetViews>
    <sheetView workbookViewId="0">
      <selection activeCell="E3" sqref="E3"/>
    </sheetView>
  </sheetViews>
  <sheetFormatPr defaultRowHeight="15" x14ac:dyDescent="0.25"/>
  <cols>
    <col min="1" max="1" width="33.7109375" style="35" customWidth="1"/>
    <col min="2" max="2" width="11" style="35" customWidth="1"/>
    <col min="3" max="3" width="12.140625" style="35" customWidth="1"/>
    <col min="4" max="4" width="24.85546875" style="35" customWidth="1"/>
    <col min="5" max="5" width="18.5703125" style="35" customWidth="1"/>
    <col min="6" max="16384" width="9.140625" style="35"/>
  </cols>
  <sheetData>
    <row r="1" spans="1:5" ht="30.75" customHeight="1" x14ac:dyDescent="0.25">
      <c r="A1" s="76" t="s">
        <v>345</v>
      </c>
      <c r="B1" s="76"/>
      <c r="C1" s="76"/>
      <c r="D1" s="76"/>
      <c r="E1" s="76"/>
    </row>
    <row r="2" spans="1:5" x14ac:dyDescent="0.25">
      <c r="A2" s="40" t="s">
        <v>312</v>
      </c>
      <c r="B2" s="40" t="s">
        <v>310</v>
      </c>
      <c r="C2" s="40" t="s">
        <v>311</v>
      </c>
      <c r="D2" s="41" t="s">
        <v>315</v>
      </c>
      <c r="E2" s="43" t="s">
        <v>318</v>
      </c>
    </row>
    <row r="3" spans="1:5" x14ac:dyDescent="0.25">
      <c r="A3" s="41" t="s">
        <v>217</v>
      </c>
      <c r="B3" s="41">
        <v>40</v>
      </c>
      <c r="C3" s="41">
        <v>60</v>
      </c>
      <c r="D3" s="41">
        <f>B3/2+C3/2</f>
        <v>50</v>
      </c>
      <c r="E3" s="41">
        <f>D3*0.026</f>
        <v>1.3</v>
      </c>
    </row>
    <row r="4" spans="1:5" x14ac:dyDescent="0.25">
      <c r="A4" s="41" t="s">
        <v>218</v>
      </c>
      <c r="B4" s="41">
        <v>43.33</v>
      </c>
      <c r="C4" s="41">
        <v>63.33</v>
      </c>
      <c r="D4" s="41">
        <f t="shared" ref="D4:D33" si="0">B4/2+C4/2</f>
        <v>53.33</v>
      </c>
      <c r="E4" s="41">
        <v>1.3859999999999999</v>
      </c>
    </row>
    <row r="5" spans="1:5" x14ac:dyDescent="0.25">
      <c r="A5" s="41" t="s">
        <v>219</v>
      </c>
      <c r="B5" s="41">
        <v>24.25</v>
      </c>
      <c r="C5" s="41">
        <v>23.33</v>
      </c>
      <c r="D5" s="41">
        <f t="shared" si="0"/>
        <v>23.79</v>
      </c>
      <c r="E5" s="41">
        <v>0.61799999999999999</v>
      </c>
    </row>
    <row r="6" spans="1:5" x14ac:dyDescent="0.25">
      <c r="A6" s="41" t="s">
        <v>220</v>
      </c>
      <c r="B6" s="41">
        <v>43.5</v>
      </c>
      <c r="C6" s="41">
        <v>49</v>
      </c>
      <c r="D6" s="41">
        <f t="shared" si="0"/>
        <v>46.25</v>
      </c>
      <c r="E6" s="41">
        <v>1.202</v>
      </c>
    </row>
    <row r="7" spans="1:5" x14ac:dyDescent="0.25">
      <c r="A7" s="41" t="s">
        <v>221</v>
      </c>
      <c r="B7" s="41">
        <v>21.66</v>
      </c>
      <c r="C7" s="41">
        <v>26</v>
      </c>
      <c r="D7" s="41">
        <f t="shared" si="0"/>
        <v>23.83</v>
      </c>
      <c r="E7" s="41">
        <v>0.61899999999999999</v>
      </c>
    </row>
    <row r="8" spans="1:5" x14ac:dyDescent="0.25">
      <c r="A8" s="41" t="s">
        <v>222</v>
      </c>
      <c r="B8" s="41">
        <v>198.3</v>
      </c>
      <c r="C8" s="41">
        <v>217</v>
      </c>
      <c r="D8" s="41">
        <f t="shared" si="0"/>
        <v>207.65</v>
      </c>
      <c r="E8" s="41">
        <v>5.4</v>
      </c>
    </row>
    <row r="9" spans="1:5" x14ac:dyDescent="0.25">
      <c r="A9" s="41" t="s">
        <v>320</v>
      </c>
      <c r="B9" s="41">
        <v>200.1</v>
      </c>
      <c r="C9" s="41">
        <v>264.08</v>
      </c>
      <c r="D9" s="41">
        <f t="shared" si="0"/>
        <v>232.08999999999997</v>
      </c>
      <c r="E9" s="41">
        <v>6</v>
      </c>
    </row>
    <row r="10" spans="1:5" x14ac:dyDescent="0.25">
      <c r="A10" s="41" t="s">
        <v>224</v>
      </c>
      <c r="B10" s="41">
        <v>57.25</v>
      </c>
      <c r="C10" s="41">
        <v>59.25</v>
      </c>
      <c r="D10" s="41">
        <f t="shared" si="0"/>
        <v>58.25</v>
      </c>
      <c r="E10" s="41">
        <v>1.5149999999999999</v>
      </c>
    </row>
    <row r="11" spans="1:5" x14ac:dyDescent="0.25">
      <c r="A11" s="41" t="s">
        <v>225</v>
      </c>
      <c r="B11" s="41">
        <v>8.08</v>
      </c>
      <c r="C11" s="41">
        <v>8.5</v>
      </c>
      <c r="D11" s="41">
        <f t="shared" si="0"/>
        <v>8.2899999999999991</v>
      </c>
      <c r="E11" s="41">
        <v>0.215</v>
      </c>
    </row>
    <row r="12" spans="1:5" x14ac:dyDescent="0.25">
      <c r="A12" s="41" t="s">
        <v>83</v>
      </c>
      <c r="B12" s="41">
        <v>33.33</v>
      </c>
      <c r="C12" s="41">
        <v>33.33</v>
      </c>
      <c r="D12" s="41">
        <f t="shared" si="0"/>
        <v>33.33</v>
      </c>
      <c r="E12" s="41">
        <v>0.86599999999999999</v>
      </c>
    </row>
    <row r="13" spans="1:5" x14ac:dyDescent="0.25">
      <c r="A13" s="41" t="s">
        <v>226</v>
      </c>
      <c r="B13" s="41">
        <v>127.6</v>
      </c>
      <c r="C13" s="41">
        <v>132.80000000000001</v>
      </c>
      <c r="D13" s="41">
        <f t="shared" si="0"/>
        <v>130.19999999999999</v>
      </c>
      <c r="E13" s="41">
        <v>3.38</v>
      </c>
    </row>
    <row r="14" spans="1:5" x14ac:dyDescent="0.25">
      <c r="A14" s="41" t="s">
        <v>227</v>
      </c>
      <c r="B14" s="41">
        <v>43.5</v>
      </c>
      <c r="C14" s="41">
        <v>43.5</v>
      </c>
      <c r="D14" s="41">
        <f t="shared" si="0"/>
        <v>43.5</v>
      </c>
      <c r="E14" s="41">
        <v>1.131</v>
      </c>
    </row>
    <row r="15" spans="1:5" x14ac:dyDescent="0.25">
      <c r="A15" s="41" t="s">
        <v>228</v>
      </c>
      <c r="B15" s="41">
        <v>38.159999999999997</v>
      </c>
      <c r="C15" s="41">
        <v>38.159999999999997</v>
      </c>
      <c r="D15" s="41">
        <f t="shared" si="0"/>
        <v>38.159999999999997</v>
      </c>
      <c r="E15" s="41">
        <v>0.99199999999999999</v>
      </c>
    </row>
    <row r="16" spans="1:5" x14ac:dyDescent="0.25">
      <c r="A16" s="41" t="s">
        <v>229</v>
      </c>
      <c r="B16" s="41">
        <v>8.66</v>
      </c>
      <c r="C16" s="41">
        <v>8.66</v>
      </c>
      <c r="D16" s="41">
        <f t="shared" si="0"/>
        <v>8.66</v>
      </c>
      <c r="E16" s="41">
        <v>0.22500000000000001</v>
      </c>
    </row>
    <row r="17" spans="1:5" x14ac:dyDescent="0.25">
      <c r="A17" s="41" t="s">
        <v>230</v>
      </c>
      <c r="B17" s="41">
        <v>85.33</v>
      </c>
      <c r="C17" s="41">
        <v>86.33</v>
      </c>
      <c r="D17" s="41">
        <f t="shared" si="0"/>
        <v>85.83</v>
      </c>
      <c r="E17" s="41">
        <v>2.23</v>
      </c>
    </row>
    <row r="18" spans="1:5" x14ac:dyDescent="0.25">
      <c r="A18" s="41" t="s">
        <v>231</v>
      </c>
      <c r="B18" s="41">
        <v>0</v>
      </c>
      <c r="C18" s="41">
        <v>0</v>
      </c>
      <c r="D18" s="41">
        <f t="shared" si="0"/>
        <v>0</v>
      </c>
      <c r="E18" s="41">
        <f t="shared" ref="E18:E32" si="1">D18*0.026</f>
        <v>0</v>
      </c>
    </row>
    <row r="19" spans="1:5" x14ac:dyDescent="0.25">
      <c r="A19" s="41" t="s">
        <v>232</v>
      </c>
      <c r="B19" s="41">
        <v>3</v>
      </c>
      <c r="C19" s="41">
        <v>3</v>
      </c>
      <c r="D19" s="41">
        <f t="shared" si="0"/>
        <v>3</v>
      </c>
      <c r="E19" s="41">
        <v>7.8E-2</v>
      </c>
    </row>
    <row r="20" spans="1:5" x14ac:dyDescent="0.25">
      <c r="A20" s="41" t="s">
        <v>66</v>
      </c>
      <c r="B20" s="41">
        <v>5</v>
      </c>
      <c r="C20" s="41">
        <v>5</v>
      </c>
      <c r="D20" s="41">
        <f t="shared" si="0"/>
        <v>5</v>
      </c>
      <c r="E20" s="41">
        <v>0.13</v>
      </c>
    </row>
    <row r="21" spans="1:5" x14ac:dyDescent="0.25">
      <c r="A21" s="41" t="s">
        <v>233</v>
      </c>
      <c r="B21" s="41">
        <v>10.83</v>
      </c>
      <c r="C21" s="41">
        <v>10.83</v>
      </c>
      <c r="D21" s="41">
        <f t="shared" si="0"/>
        <v>10.83</v>
      </c>
      <c r="E21" s="41">
        <v>0.28000000000000003</v>
      </c>
    </row>
    <row r="22" spans="1:5" x14ac:dyDescent="0.25">
      <c r="A22" s="41" t="s">
        <v>234</v>
      </c>
      <c r="B22" s="41">
        <v>15.16</v>
      </c>
      <c r="C22" s="41">
        <v>17.329999999999998</v>
      </c>
      <c r="D22" s="41">
        <f t="shared" si="0"/>
        <v>16.244999999999997</v>
      </c>
      <c r="E22" s="41">
        <v>0.42199999999999999</v>
      </c>
    </row>
    <row r="23" spans="1:5" x14ac:dyDescent="0.25">
      <c r="A23" s="41" t="s">
        <v>235</v>
      </c>
      <c r="B23" s="41">
        <v>13.58</v>
      </c>
      <c r="C23" s="41">
        <v>17.41</v>
      </c>
      <c r="D23" s="41">
        <f t="shared" si="0"/>
        <v>15.495000000000001</v>
      </c>
      <c r="E23" s="41">
        <v>0.40200000000000002</v>
      </c>
    </row>
    <row r="24" spans="1:5" x14ac:dyDescent="0.25">
      <c r="A24" s="41" t="s">
        <v>236</v>
      </c>
      <c r="B24" s="41">
        <v>2.08</v>
      </c>
      <c r="C24" s="41">
        <v>2.83</v>
      </c>
      <c r="D24" s="41">
        <f t="shared" si="0"/>
        <v>2.4550000000000001</v>
      </c>
      <c r="E24" s="41">
        <v>6.4000000000000001E-2</v>
      </c>
    </row>
    <row r="25" spans="1:5" x14ac:dyDescent="0.25">
      <c r="A25" s="41" t="s">
        <v>237</v>
      </c>
      <c r="B25" s="41">
        <v>33.58</v>
      </c>
      <c r="C25" s="41">
        <v>35.08</v>
      </c>
      <c r="D25" s="41">
        <f t="shared" si="0"/>
        <v>34.33</v>
      </c>
      <c r="E25" s="41">
        <v>0.89200000000000002</v>
      </c>
    </row>
    <row r="26" spans="1:5" x14ac:dyDescent="0.25">
      <c r="A26" s="41" t="s">
        <v>53</v>
      </c>
      <c r="B26" s="41">
        <v>0</v>
      </c>
      <c r="C26" s="41">
        <v>0</v>
      </c>
      <c r="D26" s="41">
        <f t="shared" si="0"/>
        <v>0</v>
      </c>
      <c r="E26" s="41">
        <f t="shared" si="1"/>
        <v>0</v>
      </c>
    </row>
    <row r="27" spans="1:5" x14ac:dyDescent="0.25">
      <c r="A27" s="41" t="s">
        <v>238</v>
      </c>
      <c r="B27" s="41">
        <v>0.64</v>
      </c>
      <c r="C27" s="41">
        <v>0.64</v>
      </c>
      <c r="D27" s="41">
        <f t="shared" si="0"/>
        <v>0.64</v>
      </c>
      <c r="E27" s="41">
        <v>1.6E-2</v>
      </c>
    </row>
    <row r="28" spans="1:5" x14ac:dyDescent="0.25">
      <c r="A28" s="41" t="s">
        <v>239</v>
      </c>
      <c r="B28" s="41">
        <v>0.33</v>
      </c>
      <c r="C28" s="41">
        <v>0.33</v>
      </c>
      <c r="D28" s="41">
        <f t="shared" si="0"/>
        <v>0.33</v>
      </c>
      <c r="E28" s="41">
        <v>8.0000000000000002E-3</v>
      </c>
    </row>
    <row r="29" spans="1:5" x14ac:dyDescent="0.25">
      <c r="A29" s="41" t="s">
        <v>240</v>
      </c>
      <c r="B29" s="41">
        <v>0.42</v>
      </c>
      <c r="C29" s="41">
        <v>0.42</v>
      </c>
      <c r="D29" s="41">
        <f t="shared" si="0"/>
        <v>0.42</v>
      </c>
      <c r="E29" s="41">
        <v>0.01</v>
      </c>
    </row>
    <row r="30" spans="1:5" x14ac:dyDescent="0.25">
      <c r="A30" s="41" t="s">
        <v>241</v>
      </c>
      <c r="B30" s="41">
        <v>7.35</v>
      </c>
      <c r="C30" s="41">
        <v>7.41</v>
      </c>
      <c r="D30" s="41">
        <f t="shared" si="0"/>
        <v>7.38</v>
      </c>
      <c r="E30" s="41">
        <v>0.192</v>
      </c>
    </row>
    <row r="31" spans="1:5" x14ac:dyDescent="0.25">
      <c r="A31" s="41" t="s">
        <v>244</v>
      </c>
      <c r="B31" s="41">
        <v>6.45</v>
      </c>
      <c r="C31" s="41">
        <v>6.66</v>
      </c>
      <c r="D31" s="41">
        <f t="shared" si="0"/>
        <v>6.5549999999999997</v>
      </c>
      <c r="E31" s="41">
        <v>0.17</v>
      </c>
    </row>
    <row r="32" spans="1:5" x14ac:dyDescent="0.25">
      <c r="A32" s="41" t="s">
        <v>245</v>
      </c>
      <c r="B32" s="41">
        <v>6</v>
      </c>
      <c r="C32" s="41">
        <v>6</v>
      </c>
      <c r="D32" s="41">
        <f t="shared" si="0"/>
        <v>6</v>
      </c>
      <c r="E32" s="41">
        <f t="shared" si="1"/>
        <v>0.156</v>
      </c>
    </row>
    <row r="33" spans="1:5" x14ac:dyDescent="0.25">
      <c r="A33" s="42" t="s">
        <v>246</v>
      </c>
      <c r="B33" s="42">
        <v>2.08</v>
      </c>
      <c r="C33" s="42">
        <v>2.08</v>
      </c>
      <c r="D33" s="42">
        <f t="shared" si="0"/>
        <v>2.08</v>
      </c>
      <c r="E33" s="41">
        <v>5.3999999999999999E-2</v>
      </c>
    </row>
    <row r="34" spans="1:5" s="44" customFormat="1" x14ac:dyDescent="0.25">
      <c r="A34" s="41" t="s">
        <v>317</v>
      </c>
      <c r="B34" s="45" t="s">
        <v>313</v>
      </c>
      <c r="C34" s="46" t="s">
        <v>314</v>
      </c>
      <c r="D34" s="46" t="s">
        <v>316</v>
      </c>
      <c r="E34" s="43" t="s">
        <v>319</v>
      </c>
    </row>
  </sheetData>
  <mergeCells count="1">
    <mergeCell ref="A1:E1"/>
  </mergeCells>
  <pageMargins left="0.7" right="0.7" top="0.75" bottom="0.75" header="0.3" footer="0.3"/>
  <pageSetup paperSize="9" scale="95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"/>
  <sheetViews>
    <sheetView workbookViewId="0">
      <selection activeCell="H22" sqref="H22"/>
    </sheetView>
  </sheetViews>
  <sheetFormatPr defaultRowHeight="15" customHeight="1" x14ac:dyDescent="0.25"/>
  <cols>
    <col min="1" max="1" width="9.140625" style="51" customWidth="1"/>
    <col min="2" max="2" width="47.5703125" style="51" customWidth="1"/>
    <col min="3" max="3" width="14.28515625" style="51" customWidth="1"/>
    <col min="4" max="4" width="13.5703125" style="51" customWidth="1"/>
    <col min="5" max="5" width="18.85546875" style="51" customWidth="1"/>
    <col min="6" max="6" width="18.42578125" style="51" customWidth="1"/>
    <col min="7" max="7" width="18.28515625" style="51" customWidth="1"/>
    <col min="8" max="8" width="27.7109375" style="51" customWidth="1"/>
    <col min="9" max="16384" width="9.140625" style="51"/>
  </cols>
  <sheetData>
    <row r="1" spans="1:8" ht="15" customHeight="1" x14ac:dyDescent="0.25">
      <c r="D1" s="47" t="s">
        <v>116</v>
      </c>
    </row>
    <row r="2" spans="1:8" ht="15" customHeight="1" x14ac:dyDescent="0.25">
      <c r="D2" s="47" t="s">
        <v>321</v>
      </c>
    </row>
    <row r="3" spans="1:8" ht="15" customHeight="1" x14ac:dyDescent="0.25">
      <c r="D3" s="47" t="s">
        <v>322</v>
      </c>
    </row>
    <row r="4" spans="1:8" ht="15" customHeight="1" x14ac:dyDescent="0.25">
      <c r="A4" s="48"/>
    </row>
    <row r="5" spans="1:8" ht="15" customHeight="1" x14ac:dyDescent="0.25">
      <c r="A5" s="77" t="s">
        <v>323</v>
      </c>
      <c r="B5" s="77"/>
      <c r="C5" s="77"/>
      <c r="D5" s="77"/>
    </row>
    <row r="6" spans="1:8" ht="15" customHeight="1" x14ac:dyDescent="0.25">
      <c r="A6" s="48" t="s">
        <v>324</v>
      </c>
    </row>
    <row r="7" spans="1:8" ht="15" customHeight="1" x14ac:dyDescent="0.25">
      <c r="A7" s="48"/>
    </row>
    <row r="8" spans="1:8" ht="15" customHeight="1" x14ac:dyDescent="0.25">
      <c r="A8" s="49" t="s">
        <v>325</v>
      </c>
      <c r="B8" s="81" t="s">
        <v>312</v>
      </c>
      <c r="C8" s="49" t="s">
        <v>327</v>
      </c>
      <c r="D8" s="81" t="s">
        <v>329</v>
      </c>
      <c r="E8" s="78" t="s">
        <v>342</v>
      </c>
      <c r="F8" s="79"/>
      <c r="G8" s="80"/>
      <c r="H8" s="52" t="s">
        <v>343</v>
      </c>
    </row>
    <row r="9" spans="1:8" ht="15" customHeight="1" x14ac:dyDescent="0.25">
      <c r="A9" s="49" t="s">
        <v>326</v>
      </c>
      <c r="B9" s="81"/>
      <c r="C9" s="49" t="s">
        <v>328</v>
      </c>
      <c r="D9" s="81"/>
      <c r="E9" s="43" t="s">
        <v>24</v>
      </c>
      <c r="F9" s="43" t="s">
        <v>25</v>
      </c>
      <c r="G9" s="43" t="s">
        <v>26</v>
      </c>
      <c r="H9" s="43" t="s">
        <v>317</v>
      </c>
    </row>
    <row r="10" spans="1:8" ht="15" customHeight="1" x14ac:dyDescent="0.25">
      <c r="A10" s="49">
        <v>1</v>
      </c>
      <c r="B10" s="49" t="s">
        <v>330</v>
      </c>
      <c r="C10" s="49">
        <v>1</v>
      </c>
      <c r="D10" s="49">
        <v>1</v>
      </c>
      <c r="E10" s="52">
        <v>70</v>
      </c>
      <c r="F10" s="52">
        <v>10</v>
      </c>
      <c r="G10" s="52">
        <v>714</v>
      </c>
      <c r="H10" s="43">
        <v>3300</v>
      </c>
    </row>
    <row r="11" spans="1:8" ht="15" customHeight="1" x14ac:dyDescent="0.25">
      <c r="A11" s="49">
        <v>2</v>
      </c>
      <c r="B11" s="49" t="s">
        <v>331</v>
      </c>
      <c r="C11" s="49">
        <v>1</v>
      </c>
      <c r="D11" s="49">
        <v>1</v>
      </c>
      <c r="E11" s="52">
        <v>104</v>
      </c>
      <c r="F11" s="52">
        <v>11</v>
      </c>
      <c r="G11" s="52">
        <v>697</v>
      </c>
      <c r="H11" s="43">
        <v>3370</v>
      </c>
    </row>
    <row r="12" spans="1:8" ht="15" customHeight="1" x14ac:dyDescent="0.25">
      <c r="A12" s="49">
        <v>3</v>
      </c>
      <c r="B12" s="49" t="s">
        <v>332</v>
      </c>
      <c r="C12" s="49">
        <v>0.8</v>
      </c>
      <c r="D12" s="49">
        <v>1</v>
      </c>
      <c r="E12" s="52">
        <v>0</v>
      </c>
      <c r="F12" s="52">
        <v>0</v>
      </c>
      <c r="G12" s="52">
        <v>798.4</v>
      </c>
      <c r="H12" s="43">
        <v>3184</v>
      </c>
    </row>
    <row r="13" spans="1:8" ht="15" customHeight="1" x14ac:dyDescent="0.25">
      <c r="A13" s="49">
        <v>4</v>
      </c>
      <c r="B13" s="49" t="s">
        <v>333</v>
      </c>
      <c r="C13" s="49">
        <v>0.9</v>
      </c>
      <c r="D13" s="49">
        <v>1</v>
      </c>
      <c r="E13" s="52">
        <v>0</v>
      </c>
      <c r="F13" s="52">
        <v>899.1</v>
      </c>
      <c r="G13" s="52">
        <v>0</v>
      </c>
      <c r="H13" s="43">
        <v>8091</v>
      </c>
    </row>
    <row r="14" spans="1:8" ht="15" customHeight="1" x14ac:dyDescent="0.25">
      <c r="A14" s="49">
        <v>5</v>
      </c>
      <c r="B14" s="49" t="s">
        <v>234</v>
      </c>
      <c r="C14" s="49">
        <v>0.5</v>
      </c>
      <c r="D14" s="49">
        <v>1</v>
      </c>
      <c r="E14" s="52">
        <v>41</v>
      </c>
      <c r="F14" s="52">
        <v>362.5</v>
      </c>
      <c r="G14" s="52">
        <v>6.5</v>
      </c>
      <c r="H14" s="43">
        <v>3740</v>
      </c>
    </row>
    <row r="15" spans="1:8" ht="15" customHeight="1" x14ac:dyDescent="0.25">
      <c r="A15" s="49">
        <v>6</v>
      </c>
      <c r="B15" s="49" t="s">
        <v>334</v>
      </c>
      <c r="C15" s="49">
        <v>1</v>
      </c>
      <c r="D15" s="49">
        <v>1</v>
      </c>
      <c r="E15" s="52">
        <v>4</v>
      </c>
      <c r="F15" s="52">
        <v>4</v>
      </c>
      <c r="G15" s="52">
        <v>98</v>
      </c>
      <c r="H15" s="43">
        <v>520</v>
      </c>
    </row>
    <row r="16" spans="1:8" ht="15" customHeight="1" x14ac:dyDescent="0.25">
      <c r="A16" s="81">
        <v>7</v>
      </c>
      <c r="B16" s="49" t="s">
        <v>335</v>
      </c>
      <c r="C16" s="81">
        <v>1</v>
      </c>
      <c r="D16" s="81">
        <v>1</v>
      </c>
      <c r="E16" s="52">
        <v>146</v>
      </c>
      <c r="F16" s="52">
        <v>60</v>
      </c>
      <c r="G16" s="52">
        <v>105</v>
      </c>
      <c r="H16" s="43">
        <v>1558</v>
      </c>
    </row>
    <row r="17" spans="1:8" ht="15" customHeight="1" x14ac:dyDescent="0.25">
      <c r="A17" s="81"/>
      <c r="B17" s="49" t="s">
        <v>336</v>
      </c>
      <c r="C17" s="81"/>
      <c r="D17" s="81"/>
      <c r="E17" s="52"/>
      <c r="F17" s="52"/>
      <c r="G17" s="52"/>
      <c r="H17" s="43"/>
    </row>
    <row r="18" spans="1:8" ht="34.5" customHeight="1" x14ac:dyDescent="0.25">
      <c r="A18" s="49">
        <v>8</v>
      </c>
      <c r="B18" s="49" t="s">
        <v>337</v>
      </c>
      <c r="C18" s="49">
        <v>0.3</v>
      </c>
      <c r="D18" s="49">
        <v>1</v>
      </c>
      <c r="E18" s="52">
        <v>24.9</v>
      </c>
      <c r="F18" s="52">
        <v>26.4</v>
      </c>
      <c r="G18" s="52">
        <v>226.8</v>
      </c>
      <c r="H18" s="43">
        <v>1254</v>
      </c>
    </row>
    <row r="19" spans="1:8" ht="15" customHeight="1" x14ac:dyDescent="0.25">
      <c r="A19" s="49">
        <v>9</v>
      </c>
      <c r="B19" s="49" t="s">
        <v>338</v>
      </c>
      <c r="C19" s="49">
        <v>1</v>
      </c>
      <c r="D19" s="49">
        <v>1</v>
      </c>
      <c r="E19" s="52">
        <v>50</v>
      </c>
      <c r="F19" s="52">
        <v>0</v>
      </c>
      <c r="G19" s="52">
        <v>91</v>
      </c>
      <c r="H19" s="43">
        <v>460</v>
      </c>
    </row>
    <row r="20" spans="1:8" ht="15" customHeight="1" x14ac:dyDescent="0.25">
      <c r="A20" s="49">
        <v>10</v>
      </c>
      <c r="B20" s="49" t="s">
        <v>339</v>
      </c>
      <c r="C20" s="49"/>
      <c r="D20" s="49">
        <v>1</v>
      </c>
      <c r="E20" s="52"/>
      <c r="F20" s="52"/>
      <c r="G20" s="52"/>
      <c r="H20" s="43"/>
    </row>
    <row r="21" spans="1:8" ht="15" customHeight="1" x14ac:dyDescent="0.25">
      <c r="A21" s="50"/>
      <c r="B21" s="50" t="s">
        <v>340</v>
      </c>
      <c r="C21" s="49"/>
      <c r="D21" s="50">
        <v>905</v>
      </c>
      <c r="E21" s="52">
        <f>E10+E11+E12+E13+E14+E15+E16+E18+E19</f>
        <v>439.9</v>
      </c>
      <c r="F21" s="52">
        <f t="shared" ref="F21:H21" si="0">F10+F11+F12+F13+F14+F15+F16+F18+F19</f>
        <v>1373</v>
      </c>
      <c r="G21" s="52">
        <f t="shared" si="0"/>
        <v>2736.7000000000003</v>
      </c>
      <c r="H21" s="52">
        <f t="shared" si="0"/>
        <v>25477</v>
      </c>
    </row>
    <row r="22" spans="1:8" ht="15" customHeight="1" x14ac:dyDescent="0.25">
      <c r="A22" s="53" t="s">
        <v>341</v>
      </c>
      <c r="B22" s="52" t="s">
        <v>344</v>
      </c>
      <c r="C22" s="52"/>
      <c r="D22" s="52"/>
      <c r="E22" s="52"/>
      <c r="F22" s="52"/>
      <c r="G22" s="52"/>
      <c r="H22" s="52"/>
    </row>
  </sheetData>
  <mergeCells count="7">
    <mergeCell ref="A5:D5"/>
    <mergeCell ref="E8:G8"/>
    <mergeCell ref="B8:B9"/>
    <mergeCell ref="D8:D9"/>
    <mergeCell ref="A16:A17"/>
    <mergeCell ref="C16:C17"/>
    <mergeCell ref="D16:D17"/>
  </mergeCells>
  <pageMargins left="0.7" right="0.7" top="0.75" bottom="0.75" header="0.3" footer="0.3"/>
  <pageSetup paperSize="9" scale="78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Примерное меню</vt:lpstr>
      <vt:lpstr>МЕню 7,70</vt:lpstr>
      <vt:lpstr>Сличительное меню</vt:lpstr>
      <vt:lpstr>Норма СанПиН</vt:lpstr>
      <vt:lpstr>Ведомость питания</vt:lpstr>
      <vt:lpstr>Лист1</vt:lpstr>
      <vt:lpstr>Набор продуктов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2020-09-02T05:15:59Z</dcterms:modified>
</cp:coreProperties>
</file>